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\Desktop\86-п\"/>
    </mc:Choice>
  </mc:AlternateContent>
  <bookViews>
    <workbookView xWindow="0" yWindow="0" windowWidth="28800" windowHeight="12420" firstSheet="2" activeTab="3"/>
  </bookViews>
  <sheets>
    <sheet name="пример" sheetId="8" state="hidden" r:id="rId1"/>
    <sheet name="квартальный отчет Вариант 1" sheetId="4" state="hidden" r:id="rId2"/>
    <sheet name="Приложение 5" sheetId="16" r:id="rId3"/>
    <sheet name="Приложение 5 (2)" sheetId="17" r:id="rId4"/>
  </sheets>
  <externalReferences>
    <externalReference r:id="rId5"/>
  </externalReferences>
  <definedNames>
    <definedName name="_xlnm._FilterDatabase" localSheetId="0" hidden="1">пример!$A$3:$O$16</definedName>
    <definedName name="_xlnm.Print_Titles" localSheetId="2">'Приложение 5'!$8:$8</definedName>
    <definedName name="_xlnm.Print_Titles" localSheetId="3">'Приложение 5 (2)'!$8:$8</definedName>
    <definedName name="километр" localSheetId="1">#REF!</definedName>
    <definedName name="километр" localSheetId="3">#REF!</definedName>
    <definedName name="километр" localSheetId="0">#REF!</definedName>
    <definedName name="километр">#REF!</definedName>
  </definedNames>
  <calcPr calcId="152511"/>
</workbook>
</file>

<file path=xl/calcChain.xml><?xml version="1.0" encoding="utf-8"?>
<calcChain xmlns="http://schemas.openxmlformats.org/spreadsheetml/2006/main">
  <c r="M63" i="17" l="1"/>
  <c r="M62" i="17" s="1"/>
  <c r="L63" i="17"/>
  <c r="L62" i="17" s="1"/>
  <c r="K63" i="17"/>
  <c r="K62" i="17"/>
  <c r="M54" i="17"/>
  <c r="L54" i="17"/>
  <c r="L53" i="17" s="1"/>
  <c r="K54" i="17"/>
  <c r="K53" i="17" s="1"/>
  <c r="M53" i="17"/>
  <c r="F51" i="17"/>
  <c r="E51" i="17"/>
  <c r="D51" i="17"/>
  <c r="C51" i="17"/>
  <c r="M50" i="17"/>
  <c r="L50" i="17"/>
  <c r="E50" i="17"/>
  <c r="D50" i="17"/>
  <c r="M49" i="17"/>
  <c r="L49" i="17"/>
  <c r="E49" i="17"/>
  <c r="D49" i="17"/>
  <c r="M48" i="17"/>
  <c r="M46" i="17" s="1"/>
  <c r="M10" i="17" s="1"/>
  <c r="M9" i="17" s="1"/>
  <c r="L48" i="17"/>
  <c r="L46" i="17" s="1"/>
  <c r="M47" i="17"/>
  <c r="L47" i="17"/>
  <c r="E47" i="17"/>
  <c r="D47" i="17"/>
  <c r="C47" i="17"/>
  <c r="K46" i="17"/>
  <c r="M20" i="17"/>
  <c r="L20" i="17"/>
  <c r="K20" i="17"/>
  <c r="J20" i="17"/>
  <c r="I20" i="17"/>
  <c r="G20" i="17"/>
  <c r="F18" i="17"/>
  <c r="E18" i="17"/>
  <c r="F17" i="17"/>
  <c r="E17" i="17"/>
  <c r="F16" i="17"/>
  <c r="E16" i="17"/>
  <c r="F14" i="17"/>
  <c r="E14" i="17"/>
  <c r="D14" i="17"/>
  <c r="F13" i="17"/>
  <c r="F15" i="17" s="1"/>
  <c r="E13" i="17"/>
  <c r="E15" i="17" s="1"/>
  <c r="D13" i="17"/>
  <c r="M11" i="17"/>
  <c r="L11" i="17"/>
  <c r="L10" i="17" s="1"/>
  <c r="L9" i="17" s="1"/>
  <c r="K11" i="17"/>
  <c r="K10" i="17" s="1"/>
  <c r="K9" i="17" s="1"/>
  <c r="K54" i="16" l="1"/>
  <c r="K20" i="16"/>
  <c r="K11" i="16" l="1"/>
  <c r="K46" i="16"/>
  <c r="L47" i="16"/>
  <c r="M47" i="16"/>
  <c r="L48" i="16"/>
  <c r="M48" i="16"/>
  <c r="L49" i="16"/>
  <c r="M49" i="16"/>
  <c r="L50" i="16"/>
  <c r="M50" i="16"/>
  <c r="D50" i="16"/>
  <c r="E50" i="16"/>
  <c r="D49" i="16"/>
  <c r="E49" i="16"/>
  <c r="L46" i="16" l="1"/>
  <c r="M46" i="16"/>
  <c r="C47" i="16"/>
  <c r="D47" i="16"/>
  <c r="E47" i="16"/>
  <c r="C51" i="16"/>
  <c r="D51" i="16"/>
  <c r="D14" i="16"/>
  <c r="E17" i="16"/>
  <c r="F17" i="16"/>
  <c r="D13" i="16"/>
  <c r="E13" i="16"/>
  <c r="E18" i="16" s="1"/>
  <c r="F13" i="16"/>
  <c r="F16" i="16" s="1"/>
  <c r="E15" i="16" l="1"/>
  <c r="F18" i="16"/>
  <c r="E14" i="16"/>
  <c r="F14" i="16"/>
  <c r="F51" i="16"/>
  <c r="F15" i="16"/>
  <c r="E51" i="16"/>
  <c r="E16" i="16"/>
  <c r="J20" i="16" l="1"/>
  <c r="I20" i="16"/>
  <c r="G20" i="16"/>
  <c r="M54" i="16" l="1"/>
  <c r="L54" i="16"/>
  <c r="M20" i="16" l="1"/>
  <c r="L20" i="16"/>
  <c r="K10" i="16"/>
  <c r="M53" i="16" l="1"/>
  <c r="L53" i="16"/>
  <c r="M63" i="16" l="1"/>
  <c r="M62" i="16" s="1"/>
  <c r="L63" i="16"/>
  <c r="L62" i="16" s="1"/>
  <c r="K63" i="16"/>
  <c r="K62" i="16" s="1"/>
  <c r="K53" i="16"/>
  <c r="M11" i="16" l="1"/>
  <c r="M10" i="16" s="1"/>
  <c r="M9" i="16" s="1"/>
  <c r="L11" i="16"/>
  <c r="L10" i="16" s="1"/>
  <c r="L9" i="16" s="1"/>
  <c r="K9" i="16" l="1"/>
  <c r="L17" i="8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<sst xmlns="http://schemas.openxmlformats.org/spreadsheetml/2006/main" count="972" uniqueCount="187">
  <si>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</si>
  <si>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</si>
  <si>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</si>
  <si>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</si>
  <si>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</si>
  <si>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</si>
  <si>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</si>
  <si>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</si>
  <si>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</si>
  <si>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</si>
  <si>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</si>
  <si>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</si>
  <si>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</si>
  <si>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</si>
  <si>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</si>
  <si>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</si>
  <si>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</si>
  <si>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</si>
  <si>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</si>
  <si>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</si>
  <si>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</si>
  <si>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</si>
  <si>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</si>
  <si>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</si>
  <si>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</si>
  <si>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</si>
  <si>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</si>
  <si>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</si>
  <si>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</si>
  <si>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</si>
  <si>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</si>
  <si>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</si>
  <si>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</si>
  <si>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</si>
  <si>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</si>
  <si>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</si>
  <si>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</si>
  <si>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</si>
  <si>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</si>
  <si>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</si>
  <si>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</si>
  <si>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</si>
  <si>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</si>
  <si>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</si>
  <si>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</si>
  <si>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</si>
  <si>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</si>
  <si>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</si>
  <si>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</si>
  <si>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</si>
  <si>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</si>
  <si>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</si>
  <si>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</si>
  <si>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</si>
  <si>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</si>
  <si>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</si>
  <si>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</si>
  <si>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</si>
  <si>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</si>
  <si>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</si>
  <si>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</si>
  <si>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</si>
  <si>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</si>
  <si>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</si>
  <si>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</si>
  <si>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</si>
  <si>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</si>
  <si>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</si>
  <si>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</si>
  <si>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</si>
  <si>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</si>
  <si>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</si>
  <si>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</si>
  <si>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</si>
  <si>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</si>
  <si>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</si>
  <si>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</si>
  <si>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</si>
  <si>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</si>
  <si>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</si>
  <si>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</si>
  <si>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</si>
  <si>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</si>
  <si>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</si>
  <si>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</si>
  <si>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</si>
  <si>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</si>
  <si>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</si>
  <si>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Ед. изм.</t>
  </si>
  <si>
    <t xml:space="preserve">Основное мероприятие / направление расходов / мероприятие </t>
  </si>
  <si>
    <t>Код   основного мероприятия</t>
  </si>
  <si>
    <t xml:space="preserve">ед. </t>
  </si>
  <si>
    <t>03</t>
  </si>
  <si>
    <t>Обеспечение исполнения требований в области защиты населения и территорий от чрезвычайных ситуаций</t>
  </si>
  <si>
    <t>МКУ "Управление по делам ГО и ЧС г. Калининграда"</t>
  </si>
  <si>
    <t>Проведение неотложных работ в зоне возможной или возникшей чрезвычайной ситуации</t>
  </si>
  <si>
    <t>количество полученных услуг</t>
  </si>
  <si>
    <t xml:space="preserve">количество прогнозов </t>
  </si>
  <si>
    <t>Приобретение специализированной информации о гидрометеорологической обстановке на территории городского округа</t>
  </si>
  <si>
    <t xml:space="preserve">Обеспечение радиосвязи для взаимодействия ДДС городского звена РСЧС </t>
  </si>
  <si>
    <t xml:space="preserve">количество полученных услуг радиосвязи
</t>
  </si>
  <si>
    <t>Техническое обслуживание канала передачи данных и его сопровождение</t>
  </si>
  <si>
    <t>Обеспечение мер первичной пожарной безопасности</t>
  </si>
  <si>
    <t>Содержание системы пожаротушения короотвала в районе Правой Набережной</t>
  </si>
  <si>
    <t>количество объектов</t>
  </si>
  <si>
    <t>Поддержание в состоянии постоянной готовности к использованию систем оповещения населения об опасности</t>
  </si>
  <si>
    <t>Пользование комплексом ресурсов для размещения технологического оборудования в производственных помещениях ОАО «Ростелеком»</t>
  </si>
  <si>
    <t>Пользование прямых линий связи для управления электросеренных комплексов</t>
  </si>
  <si>
    <t>количество функционирующих аварийно-спасательных служб</t>
  </si>
  <si>
    <t>количество объектов, на которых реализованы меры пожарной безопасности</t>
  </si>
  <si>
    <t>ед.</t>
  </si>
  <si>
    <t>Обеспечение мер по предотвращению и ликвидации чрезвычайных ситуаций</t>
  </si>
  <si>
    <t>МКУ "КСЗ"</t>
  </si>
  <si>
    <t>Поддержание в постоянной готовности к использованию систем оповещения населения об опасности</t>
  </si>
  <si>
    <t>Техническое обслуживание средств оповещения (ЭТО ТС ТАСЦО)</t>
  </si>
  <si>
    <t xml:space="preserve">количество </t>
  </si>
  <si>
    <t>Исполниетль мероприятия</t>
  </si>
  <si>
    <t>Компенсация затрат на потребление электроэнергии системы пожаротушения короотвала в районе Правой Набережной</t>
  </si>
  <si>
    <t>кг.</t>
  </si>
  <si>
    <t>Закупка печенья, галет,крекеров</t>
  </si>
  <si>
    <t>Закупка консервов мясных</t>
  </si>
  <si>
    <t>Закупка консервов рыбных</t>
  </si>
  <si>
    <t>Закупка консервов мясорастительных</t>
  </si>
  <si>
    <t>Закупка молока цельного, сгущенного с сахаром</t>
  </si>
  <si>
    <t>Закупка сахара</t>
  </si>
  <si>
    <t>Закупка спичек</t>
  </si>
  <si>
    <t>коробок</t>
  </si>
  <si>
    <t>Закупка сигарет</t>
  </si>
  <si>
    <t>пач.</t>
  </si>
  <si>
    <t>Закупка стелажей</t>
  </si>
  <si>
    <t>Закупка гигрометра</t>
  </si>
  <si>
    <t>Закупка термометра</t>
  </si>
  <si>
    <t>Закупка кондиционера с установкой</t>
  </si>
  <si>
    <t>Закупка экранов для изоляции параллельных потоков обрабатываемой техники</t>
  </si>
  <si>
    <t>компл.</t>
  </si>
  <si>
    <t>Закупка дозиметра гамма-излучения: индивидуальный ДКГ-05Д в комплекте с зарядным устройством</t>
  </si>
  <si>
    <t>Закупка комплекта дозиметров прямопоказывающих ДДГ-01Д</t>
  </si>
  <si>
    <t>Выполнение  неотложных аварийно-восстановительных работ на сети противопожарного водоснабжения</t>
  </si>
  <si>
    <t>Отключение и подключение водопроводной сети для проведения ремонтных работ на сети противопожарного водоснабжения</t>
  </si>
  <si>
    <t>декабрь 2023</t>
  </si>
  <si>
    <t>Работы по восстановлению благоустройства территории после проведения аварийно-восстановительных работ на коммуникациях противопожарного водоснабжения</t>
  </si>
  <si>
    <t>Услуга по закупке комплектующих к пожарным гидрантам</t>
  </si>
  <si>
    <t xml:space="preserve">                       План реализации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«Осуществление мероприятий по гражданской обороне  и защите населения и территории городского округа «Город Калининград» от чрезвычайных ситуаций»  на 2023 год и плановый период 2024-2025 гг. </t>
  </si>
  <si>
    <t>сентябрь 2023</t>
  </si>
  <si>
    <t>Показатель выполнения мероприятия муниципальной программы</t>
  </si>
  <si>
    <t>Плановое значение</t>
  </si>
  <si>
    <t>Сумма финансового обеспечения по годам реализации, тыс.руб.</t>
  </si>
  <si>
    <t>Мониторинг технического состояния МКД, расположенного по адресу:г.Калининград, Московский пр-кт, 70</t>
  </si>
  <si>
    <t>кол-во объектов</t>
  </si>
  <si>
    <t>Обеспечение территориальной и гражданской обороны</t>
  </si>
  <si>
    <t>3</t>
  </si>
  <si>
    <t>1</t>
  </si>
  <si>
    <t>365</t>
  </si>
  <si>
    <t>2</t>
  </si>
  <si>
    <t>0</t>
  </si>
  <si>
    <t>ВСЕГО ПО ПРОГРАММЕ:</t>
  </si>
  <si>
    <t>Обеспечение первичных мер пожарной безопасности в границах городского округа</t>
  </si>
  <si>
    <t>количество систем, находящихся в постоянной готовности</t>
  </si>
  <si>
    <t>количество</t>
  </si>
  <si>
    <t>кол-во</t>
  </si>
  <si>
    <t>Приложение № 2 к приказу первого заместителя главы администрации-управляющего делами от "___"__________2023г. № _______</t>
  </si>
  <si>
    <t>КМИиЗР</t>
  </si>
  <si>
    <t xml:space="preserve">Комитет по социальной политике </t>
  </si>
  <si>
    <t>Резервные фонды</t>
  </si>
  <si>
    <t xml:space="preserve"> Оказание единовременной материальной помощи, финансовой помощи, выплаты единовременных пособий гражданам Российской Федерации, проживающим на территории городского округа «Город Калининград», в случаях ликвидации чрезвычайных ситуаций природного или техногенного характера</t>
  </si>
  <si>
    <t>количество человек</t>
  </si>
  <si>
    <t>Закупка наволочек</t>
  </si>
  <si>
    <t>Закупка простыней</t>
  </si>
  <si>
    <t>Закупка подушек</t>
  </si>
  <si>
    <t>Закупка одеял</t>
  </si>
  <si>
    <t>КГХиС</t>
  </si>
  <si>
    <t>Разработка проектной документации на демонтаж конструкций балконов квартир №№16, 23, 30, 37, 44, 51, 58, 65 многоквартирного дома № 68 по проспекту Московскому в г. Калининграде</t>
  </si>
  <si>
    <t>май 2023</t>
  </si>
  <si>
    <t>коробка</t>
  </si>
  <si>
    <t>Закупка мешков для песка</t>
  </si>
  <si>
    <t>Закупка ведра-туалета</t>
  </si>
  <si>
    <t>Закупка канистры для питьевой воды</t>
  </si>
  <si>
    <t>Закупка свечей</t>
  </si>
  <si>
    <t>Закупка трафарета - указателя "УКРЫТИЕ"</t>
  </si>
  <si>
    <t>Закупка краски для нанесения на стены зданий</t>
  </si>
  <si>
    <t>Работы по обустройству пожарных разрывов путем окоса</t>
  </si>
  <si>
    <t>площадь объектов</t>
  </si>
  <si>
    <t>тыс.кв.м.</t>
  </si>
  <si>
    <t>количество видов арендуемой техники</t>
  </si>
  <si>
    <t>Аренда спецтехники с экипажем для проведения ремонта пожарных гидрантов</t>
  </si>
  <si>
    <t>количество заключений</t>
  </si>
  <si>
    <t>Изготовление технических заключений в отношении жилых помещений многоквартирного дома 36-38 по         ул. Артиллерийской в г. Калининграде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</si>
</sst>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19]mmmm\ yyyy;@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146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1" fillId="0" borderId="1" xfId="0" applyFont="1" applyBorder="1" applyAlignment="1">
      <alignment vertical="top" wrapText="1"/>
    </xf>
    <xf numFmtId="0" fontId="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5" xfId="0" applyFont="1" applyBorder="1" applyAlignment="1">
      <alignment wrapText="1"/>
    </xf>
    <xf numFmtId="4" fontId="15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49" fontId="10" fillId="4" borderId="2" xfId="0" applyNumberFormat="1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1" fillId="5" borderId="2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vertical="top" wrapText="1"/>
    </xf>
    <xf numFmtId="0" fontId="10" fillId="6" borderId="1" xfId="0" applyFont="1" applyFill="1" applyBorder="1" applyAlignment="1">
      <alignment horizontal="left" vertical="center" wrapText="1"/>
    </xf>
    <xf numFmtId="4" fontId="10" fillId="6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49" fontId="10" fillId="0" borderId="8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cal/Desktop/&#1052;&#1086;&#1080;%20&#1076;&#1086;&#1082;&#1091;&#1084;&#1077;&#1085;&#1090;&#1099;/&#1076;&#1086;&#1082;&#1091;&#1084;&#1077;&#1085;&#1090;&#1099;/2023/&#1052;&#1055;/&#1054;&#1090;&#1095;&#1077;&#1090;&#1099;/&#1043;&#1054;&#1080;&#1063;&#1057;%201&#1080;&#1102;&#1085;&#1103;/&#1043;&#1054;&#1080;&#1063;&#1057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"/>
      <sheetName val="квартальный отчет Вариант 1"/>
      <sheetName val="Приложение 6 "/>
    </sheetNames>
    <sheetDataSet>
      <sheetData sheetId="0"/>
      <sheetData sheetId="1"/>
      <sheetData sheetId="2">
        <row r="24">
          <cell r="F24" t="str">
            <v>Закупка кроватей</v>
          </cell>
          <cell r="G24" t="str">
            <v xml:space="preserve">количество </v>
          </cell>
          <cell r="H24" t="str">
            <v>ед.</v>
          </cell>
        </row>
        <row r="28">
          <cell r="F28" t="str">
            <v>Закупка матрацев</v>
          </cell>
          <cell r="G28" t="str">
            <v xml:space="preserve">количество </v>
          </cell>
          <cell r="H28" t="str">
            <v>ед.</v>
          </cell>
        </row>
        <row r="52">
          <cell r="E52" t="str">
            <v>КГРиЦ</v>
          </cell>
          <cell r="F52" t="str">
            <v>Закупка видеосистемы</v>
          </cell>
        </row>
        <row r="140">
          <cell r="E140" t="str">
            <v>МКУ "Управление по делам ГО и ЧС г. Калининграда"</v>
          </cell>
          <cell r="F140" t="str">
            <v>Услуги по физической охране</v>
          </cell>
          <cell r="G140" t="str">
            <v>количество полученных услуг</v>
          </cell>
        </row>
        <row r="148">
          <cell r="F148" t="str">
            <v>Проведение строительно-технической экспертизы многоквартирного дома здания по адресу: г. Калининград, ул. Артиллерийская, 36-38</v>
          </cell>
          <cell r="G148" t="str">
            <v>количество экспертиз</v>
          </cell>
        </row>
        <row r="152">
          <cell r="F152" t="str">
            <v>Выполнение охранных мероприятий здания по адресу: г. Калининград, ул. Артиллерийская, 36-38</v>
          </cell>
          <cell r="G152" t="str">
            <v>количество полученных услуг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116" t="s">
        <v>48</v>
      </c>
      <c r="B1" s="116" t="s">
        <v>4</v>
      </c>
      <c r="C1" s="116" t="s">
        <v>49</v>
      </c>
      <c r="D1" s="116" t="s">
        <v>50</v>
      </c>
      <c r="E1" s="116"/>
      <c r="F1" s="116" t="s">
        <v>53</v>
      </c>
      <c r="G1" s="116" t="s">
        <v>17</v>
      </c>
      <c r="H1" s="116"/>
      <c r="I1" s="116"/>
      <c r="J1" s="116"/>
      <c r="K1" s="116" t="s">
        <v>12</v>
      </c>
      <c r="L1" s="116"/>
      <c r="M1" s="116"/>
      <c r="N1" s="116"/>
      <c r="O1" s="116"/>
    </row>
    <row r="2" spans="1:15" ht="51" x14ac:dyDescent="0.2">
      <c r="A2" s="116"/>
      <c r="B2" s="116"/>
      <c r="C2" s="116"/>
      <c r="D2" s="10" t="s">
        <v>51</v>
      </c>
      <c r="E2" s="10" t="s">
        <v>52</v>
      </c>
      <c r="F2" s="116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117" t="s">
        <v>55</v>
      </c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116" t="s">
        <v>3</v>
      </c>
      <c r="B5" s="116" t="s">
        <v>4</v>
      </c>
      <c r="C5" s="116" t="s">
        <v>10</v>
      </c>
      <c r="D5" s="116" t="s">
        <v>6</v>
      </c>
      <c r="E5" s="116" t="s">
        <v>17</v>
      </c>
      <c r="F5" s="116"/>
      <c r="G5" s="116"/>
      <c r="H5" s="116"/>
      <c r="I5" s="116"/>
      <c r="J5" s="116"/>
      <c r="K5" s="116" t="s">
        <v>37</v>
      </c>
      <c r="L5" s="116"/>
      <c r="M5" s="116"/>
      <c r="N5" s="116"/>
      <c r="O5" s="116"/>
      <c r="P5" s="118" t="s">
        <v>45</v>
      </c>
    </row>
    <row r="6" spans="1:17" ht="76.5" x14ac:dyDescent="0.2">
      <c r="A6" s="116"/>
      <c r="B6" s="116"/>
      <c r="C6" s="116"/>
      <c r="D6" s="116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119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9"/>
  <sheetViews>
    <sheetView topLeftCell="A54" zoomScale="85" zoomScaleNormal="85" workbookViewId="0">
      <selection activeCell="D58" sqref="D58"/>
    </sheetView>
  </sheetViews>
  <sheetFormatPr defaultColWidth="8.85546875" defaultRowHeight="15.75" x14ac:dyDescent="0.25"/>
  <cols>
    <col min="1" max="1" width="6.28515625" style="27" customWidth="1"/>
    <col min="2" max="2" width="11.28515625" style="27" customWidth="1"/>
    <col min="3" max="3" width="30.28515625" style="27" customWidth="1"/>
    <col min="4" max="4" width="41.5703125" style="27" customWidth="1"/>
    <col min="5" max="5" width="29.7109375" style="40" customWidth="1"/>
    <col min="6" max="6" width="11.140625" style="27" customWidth="1"/>
    <col min="7" max="7" width="11.42578125" style="27" customWidth="1"/>
    <col min="8" max="10" width="14.85546875" style="27" customWidth="1"/>
    <col min="11" max="11" width="15.7109375" style="27" customWidth="1"/>
    <col min="12" max="12" width="14.85546875" style="27" customWidth="1"/>
    <col min="13" max="13" width="15.42578125" style="27" customWidth="1"/>
    <col min="14" max="16384" width="8.85546875" style="27"/>
  </cols>
  <sheetData>
    <row r="1" spans="1:13" ht="37.5" customHeight="1" x14ac:dyDescent="0.25">
      <c r="A1" s="29"/>
      <c r="B1" s="30"/>
      <c r="C1" s="30"/>
      <c r="D1" s="30"/>
      <c r="F1" s="30"/>
      <c r="G1" s="30"/>
      <c r="H1" s="144" t="s">
        <v>160</v>
      </c>
      <c r="I1" s="144"/>
      <c r="J1" s="144"/>
      <c r="K1" s="145"/>
      <c r="L1" s="145"/>
      <c r="M1" s="145"/>
    </row>
    <row r="2" spans="1:13" ht="69" customHeight="1" x14ac:dyDescent="0.25">
      <c r="A2" s="125" t="s">
        <v>142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</row>
    <row r="4" spans="1:13" x14ac:dyDescent="0.25">
      <c r="A4" s="120" t="s">
        <v>90</v>
      </c>
      <c r="B4" s="120" t="s">
        <v>4</v>
      </c>
      <c r="C4" s="121" t="s">
        <v>116</v>
      </c>
      <c r="D4" s="124" t="s">
        <v>89</v>
      </c>
      <c r="E4" s="130" t="s">
        <v>144</v>
      </c>
      <c r="F4" s="132"/>
      <c r="G4" s="132"/>
      <c r="H4" s="132"/>
      <c r="I4" s="132"/>
      <c r="J4" s="133"/>
      <c r="K4" s="136" t="s">
        <v>146</v>
      </c>
      <c r="L4" s="137"/>
      <c r="M4" s="138"/>
    </row>
    <row r="5" spans="1:13" x14ac:dyDescent="0.25">
      <c r="A5" s="120"/>
      <c r="B5" s="120"/>
      <c r="C5" s="122"/>
      <c r="D5" s="124"/>
      <c r="E5" s="127" t="s">
        <v>18</v>
      </c>
      <c r="F5" s="124" t="s">
        <v>88</v>
      </c>
      <c r="G5" s="130" t="s">
        <v>145</v>
      </c>
      <c r="H5" s="134"/>
      <c r="I5" s="134"/>
      <c r="J5" s="131"/>
      <c r="K5" s="139"/>
      <c r="L5" s="140"/>
      <c r="M5" s="141"/>
    </row>
    <row r="6" spans="1:13" x14ac:dyDescent="0.25">
      <c r="A6" s="120"/>
      <c r="B6" s="120"/>
      <c r="C6" s="122"/>
      <c r="D6" s="124"/>
      <c r="E6" s="127"/>
      <c r="F6" s="124"/>
      <c r="G6" s="130">
        <v>2023</v>
      </c>
      <c r="H6" s="131"/>
      <c r="I6" s="121">
        <v>2024</v>
      </c>
      <c r="J6" s="121">
        <v>2025</v>
      </c>
      <c r="K6" s="121">
        <v>2023</v>
      </c>
      <c r="L6" s="121">
        <v>2024</v>
      </c>
      <c r="M6" s="121">
        <v>2025</v>
      </c>
    </row>
    <row r="7" spans="1:13" ht="31.5" x14ac:dyDescent="0.25">
      <c r="A7" s="120"/>
      <c r="B7" s="120"/>
      <c r="C7" s="123"/>
      <c r="D7" s="124"/>
      <c r="E7" s="128"/>
      <c r="F7" s="129"/>
      <c r="G7" s="63" t="s">
        <v>159</v>
      </c>
      <c r="H7" s="26" t="s">
        <v>54</v>
      </c>
      <c r="I7" s="135"/>
      <c r="J7" s="135"/>
      <c r="K7" s="123"/>
      <c r="L7" s="123"/>
      <c r="M7" s="123"/>
    </row>
    <row r="8" spans="1:13" x14ac:dyDescent="0.25">
      <c r="A8" s="24">
        <v>1</v>
      </c>
      <c r="B8" s="24">
        <v>2</v>
      </c>
      <c r="C8" s="24">
        <v>3</v>
      </c>
      <c r="D8" s="24">
        <v>4</v>
      </c>
      <c r="E8" s="44">
        <v>5</v>
      </c>
      <c r="F8" s="24">
        <v>6</v>
      </c>
      <c r="G8" s="24">
        <v>7</v>
      </c>
      <c r="H8" s="24">
        <v>8</v>
      </c>
      <c r="I8" s="24">
        <v>9</v>
      </c>
      <c r="J8" s="24">
        <v>10</v>
      </c>
      <c r="K8" s="24">
        <v>11</v>
      </c>
      <c r="L8" s="24">
        <v>12</v>
      </c>
      <c r="M8" s="24">
        <v>13</v>
      </c>
    </row>
    <row r="9" spans="1:13" s="67" customFormat="1" x14ac:dyDescent="0.25">
      <c r="A9" s="64" t="s">
        <v>85</v>
      </c>
      <c r="B9" s="64" t="s">
        <v>85</v>
      </c>
      <c r="C9" s="64" t="s">
        <v>85</v>
      </c>
      <c r="D9" s="65" t="s">
        <v>155</v>
      </c>
      <c r="E9" s="64" t="s">
        <v>85</v>
      </c>
      <c r="F9" s="64" t="s">
        <v>85</v>
      </c>
      <c r="G9" s="64" t="s">
        <v>85</v>
      </c>
      <c r="H9" s="64" t="s">
        <v>85</v>
      </c>
      <c r="I9" s="64" t="s">
        <v>85</v>
      </c>
      <c r="J9" s="64" t="s">
        <v>85</v>
      </c>
      <c r="K9" s="66">
        <f>K10+K53+K62</f>
        <v>43606.21</v>
      </c>
      <c r="L9" s="66">
        <f>L10+L53+L62</f>
        <v>6519.79</v>
      </c>
      <c r="M9" s="66">
        <f>M10+M53+M62</f>
        <v>6519.79</v>
      </c>
    </row>
    <row r="10" spans="1:13" ht="63" x14ac:dyDescent="0.25">
      <c r="A10" s="68" t="s">
        <v>58</v>
      </c>
      <c r="B10" s="69" t="s">
        <v>85</v>
      </c>
      <c r="C10" s="69" t="s">
        <v>85</v>
      </c>
      <c r="D10" s="70" t="s">
        <v>93</v>
      </c>
      <c r="E10" s="70" t="s">
        <v>108</v>
      </c>
      <c r="F10" s="69" t="s">
        <v>80</v>
      </c>
      <c r="G10" s="69">
        <v>1</v>
      </c>
      <c r="H10" s="69" t="s">
        <v>85</v>
      </c>
      <c r="I10" s="69">
        <v>1</v>
      </c>
      <c r="J10" s="69">
        <v>1</v>
      </c>
      <c r="K10" s="71">
        <f>K11+K20+K46</f>
        <v>24700.809999999998</v>
      </c>
      <c r="L10" s="71">
        <f>L11+L20+L46</f>
        <v>2977.99</v>
      </c>
      <c r="M10" s="71">
        <f>M11+M20+M46</f>
        <v>2977.99</v>
      </c>
    </row>
    <row r="11" spans="1:13" ht="31.5" x14ac:dyDescent="0.25">
      <c r="A11" s="78" t="s">
        <v>58</v>
      </c>
      <c r="B11" s="79">
        <v>93112</v>
      </c>
      <c r="C11" s="79" t="s">
        <v>85</v>
      </c>
      <c r="D11" s="83" t="s">
        <v>111</v>
      </c>
      <c r="E11" s="86" t="s">
        <v>96</v>
      </c>
      <c r="F11" s="77" t="s">
        <v>110</v>
      </c>
      <c r="G11" s="77">
        <v>3</v>
      </c>
      <c r="H11" s="77" t="s">
        <v>85</v>
      </c>
      <c r="I11" s="77">
        <v>3</v>
      </c>
      <c r="J11" s="77">
        <v>3</v>
      </c>
      <c r="K11" s="80">
        <f>K12+K13+K14+K15+K16+K17+K18+K19</f>
        <v>1178.27</v>
      </c>
      <c r="L11" s="80">
        <f>L12+L19</f>
        <v>300</v>
      </c>
      <c r="M11" s="80">
        <f>M12+M19</f>
        <v>300</v>
      </c>
    </row>
    <row r="12" spans="1:13" ht="47.25" x14ac:dyDescent="0.25">
      <c r="A12" s="31" t="s">
        <v>58</v>
      </c>
      <c r="B12" s="32">
        <v>93112</v>
      </c>
      <c r="C12" s="99" t="s">
        <v>94</v>
      </c>
      <c r="D12" s="25" t="s">
        <v>95</v>
      </c>
      <c r="E12" s="38" t="s">
        <v>96</v>
      </c>
      <c r="F12" s="36" t="s">
        <v>91</v>
      </c>
      <c r="G12" s="32">
        <v>3</v>
      </c>
      <c r="H12" s="31" t="s">
        <v>139</v>
      </c>
      <c r="I12" s="31" t="s">
        <v>150</v>
      </c>
      <c r="J12" s="31" t="s">
        <v>150</v>
      </c>
      <c r="K12" s="39">
        <v>300</v>
      </c>
      <c r="L12" s="39">
        <v>300</v>
      </c>
      <c r="M12" s="39">
        <v>300</v>
      </c>
    </row>
    <row r="13" spans="1:13" ht="31.5" x14ac:dyDescent="0.25">
      <c r="A13" s="31" t="s">
        <v>58</v>
      </c>
      <c r="B13" s="99">
        <v>93112</v>
      </c>
      <c r="C13" s="99" t="s">
        <v>94</v>
      </c>
      <c r="D13" s="101" t="str">
        <f>'[1]Приложение 6 '!F24</f>
        <v>Закупка кроватей</v>
      </c>
      <c r="E13" s="100" t="str">
        <f>'[1]Приложение 6 '!G24</f>
        <v xml:space="preserve">количество </v>
      </c>
      <c r="F13" s="99" t="str">
        <f>'[1]Приложение 6 '!H24</f>
        <v>ед.</v>
      </c>
      <c r="G13" s="99">
        <v>31</v>
      </c>
      <c r="H13" s="31" t="s">
        <v>139</v>
      </c>
      <c r="I13" s="47" t="s">
        <v>154</v>
      </c>
      <c r="J13" s="47" t="s">
        <v>154</v>
      </c>
      <c r="K13" s="39">
        <v>133.30000000000001</v>
      </c>
      <c r="L13" s="39">
        <v>0</v>
      </c>
      <c r="M13" s="39">
        <v>0</v>
      </c>
    </row>
    <row r="14" spans="1:13" ht="31.5" x14ac:dyDescent="0.25">
      <c r="A14" s="31" t="s">
        <v>58</v>
      </c>
      <c r="B14" s="99">
        <v>93112</v>
      </c>
      <c r="C14" s="99" t="s">
        <v>94</v>
      </c>
      <c r="D14" s="101" t="str">
        <f>'[1]Приложение 6 '!F28</f>
        <v>Закупка матрацев</v>
      </c>
      <c r="E14" s="100" t="str">
        <f t="shared" ref="E14:E16" si="0">$E$13</f>
        <v xml:space="preserve">количество </v>
      </c>
      <c r="F14" s="99" t="str">
        <f>$F$13</f>
        <v>ед.</v>
      </c>
      <c r="G14" s="99">
        <v>31</v>
      </c>
      <c r="H14" s="31" t="s">
        <v>139</v>
      </c>
      <c r="I14" s="47" t="s">
        <v>154</v>
      </c>
      <c r="J14" s="47" t="s">
        <v>154</v>
      </c>
      <c r="K14" s="39">
        <v>35.96</v>
      </c>
      <c r="L14" s="39">
        <v>0</v>
      </c>
      <c r="M14" s="39">
        <v>0</v>
      </c>
    </row>
    <row r="15" spans="1:13" ht="31.5" x14ac:dyDescent="0.25">
      <c r="A15" s="31" t="s">
        <v>58</v>
      </c>
      <c r="B15" s="99">
        <v>93112</v>
      </c>
      <c r="C15" s="99" t="s">
        <v>94</v>
      </c>
      <c r="D15" s="101" t="s">
        <v>166</v>
      </c>
      <c r="E15" s="100" t="str">
        <f t="shared" si="0"/>
        <v xml:space="preserve">количество </v>
      </c>
      <c r="F15" s="99" t="str">
        <f>$F$13</f>
        <v>ед.</v>
      </c>
      <c r="G15" s="99">
        <v>31</v>
      </c>
      <c r="H15" s="31" t="s">
        <v>139</v>
      </c>
      <c r="I15" s="47" t="s">
        <v>154</v>
      </c>
      <c r="J15" s="47" t="s">
        <v>154</v>
      </c>
      <c r="K15" s="39">
        <v>6.2</v>
      </c>
      <c r="L15" s="39">
        <v>0</v>
      </c>
      <c r="M15" s="39">
        <v>0</v>
      </c>
    </row>
    <row r="16" spans="1:13" ht="31.5" x14ac:dyDescent="0.25">
      <c r="A16" s="31" t="s">
        <v>58</v>
      </c>
      <c r="B16" s="99">
        <v>93112</v>
      </c>
      <c r="C16" s="99" t="s">
        <v>94</v>
      </c>
      <c r="D16" s="101" t="s">
        <v>167</v>
      </c>
      <c r="E16" s="100" t="str">
        <f t="shared" si="0"/>
        <v xml:space="preserve">количество </v>
      </c>
      <c r="F16" s="99" t="str">
        <f>$F$13</f>
        <v>ед.</v>
      </c>
      <c r="G16" s="99">
        <v>62</v>
      </c>
      <c r="H16" s="31" t="s">
        <v>139</v>
      </c>
      <c r="I16" s="47" t="s">
        <v>154</v>
      </c>
      <c r="J16" s="47" t="s">
        <v>154</v>
      </c>
      <c r="K16" s="39">
        <v>36.89</v>
      </c>
      <c r="L16" s="39">
        <v>0</v>
      </c>
      <c r="M16" s="39">
        <v>0</v>
      </c>
    </row>
    <row r="17" spans="1:13" ht="31.5" x14ac:dyDescent="0.25">
      <c r="A17" s="31" t="s">
        <v>58</v>
      </c>
      <c r="B17" s="99">
        <v>93112</v>
      </c>
      <c r="C17" s="99" t="s">
        <v>94</v>
      </c>
      <c r="D17" s="101" t="s">
        <v>168</v>
      </c>
      <c r="E17" s="100" t="str">
        <f>'[1]Приложение 6 '!G28</f>
        <v xml:space="preserve">количество </v>
      </c>
      <c r="F17" s="99" t="str">
        <f>'[1]Приложение 6 '!H28</f>
        <v>ед.</v>
      </c>
      <c r="G17" s="99">
        <v>31</v>
      </c>
      <c r="H17" s="31" t="s">
        <v>139</v>
      </c>
      <c r="I17" s="47" t="s">
        <v>154</v>
      </c>
      <c r="J17" s="47" t="s">
        <v>154</v>
      </c>
      <c r="K17" s="39">
        <v>29.76</v>
      </c>
      <c r="L17" s="39">
        <v>0</v>
      </c>
      <c r="M17" s="39">
        <v>0</v>
      </c>
    </row>
    <row r="18" spans="1:13" ht="31.5" x14ac:dyDescent="0.25">
      <c r="A18" s="31" t="s">
        <v>58</v>
      </c>
      <c r="B18" s="99">
        <v>93112</v>
      </c>
      <c r="C18" s="99" t="s">
        <v>94</v>
      </c>
      <c r="D18" s="101" t="s">
        <v>169</v>
      </c>
      <c r="E18" s="100" t="str">
        <f t="shared" ref="E18:E51" si="1">$E$13</f>
        <v xml:space="preserve">количество </v>
      </c>
      <c r="F18" s="99" t="str">
        <f>$F$13</f>
        <v>ед.</v>
      </c>
      <c r="G18" s="99">
        <v>31</v>
      </c>
      <c r="H18" s="31" t="s">
        <v>139</v>
      </c>
      <c r="I18" s="47" t="s">
        <v>154</v>
      </c>
      <c r="J18" s="47" t="s">
        <v>154</v>
      </c>
      <c r="K18" s="39">
        <v>42.16</v>
      </c>
      <c r="L18" s="39">
        <v>0</v>
      </c>
      <c r="M18" s="39">
        <v>0</v>
      </c>
    </row>
    <row r="19" spans="1:13" ht="63" x14ac:dyDescent="0.25">
      <c r="A19" s="31" t="s">
        <v>58</v>
      </c>
      <c r="B19" s="46">
        <v>93112</v>
      </c>
      <c r="C19" s="49" t="s">
        <v>161</v>
      </c>
      <c r="D19" s="48" t="s">
        <v>147</v>
      </c>
      <c r="E19" s="62" t="s">
        <v>148</v>
      </c>
      <c r="F19" s="61" t="s">
        <v>91</v>
      </c>
      <c r="G19" s="61">
        <v>1</v>
      </c>
      <c r="H19" s="31" t="s">
        <v>139</v>
      </c>
      <c r="I19" s="47" t="s">
        <v>151</v>
      </c>
      <c r="J19" s="47" t="s">
        <v>151</v>
      </c>
      <c r="K19" s="39">
        <v>594</v>
      </c>
      <c r="L19" s="39">
        <v>0</v>
      </c>
      <c r="M19" s="39">
        <v>0</v>
      </c>
    </row>
    <row r="20" spans="1:13" ht="31.5" x14ac:dyDescent="0.25">
      <c r="A20" s="78" t="s">
        <v>58</v>
      </c>
      <c r="B20" s="79">
        <v>93113</v>
      </c>
      <c r="C20" s="79" t="s">
        <v>85</v>
      </c>
      <c r="D20" s="84" t="s">
        <v>149</v>
      </c>
      <c r="E20" s="86" t="s">
        <v>158</v>
      </c>
      <c r="F20" s="77" t="s">
        <v>118</v>
      </c>
      <c r="G20" s="77">
        <f>G24+G25+G26+G27+G28+G29</f>
        <v>1024.5</v>
      </c>
      <c r="H20" s="77" t="s">
        <v>85</v>
      </c>
      <c r="I20" s="77">
        <f>I24+I25+I26+I27+I28+I29</f>
        <v>1024.5</v>
      </c>
      <c r="J20" s="77">
        <f>J24+J25+J26+J27+J28+J29</f>
        <v>1024.5</v>
      </c>
      <c r="K20" s="87">
        <f>K21+K22+K23+K24+K25++K26+K27+K28+K29+K30+K31+K32+K33+K34+K35+K36+K37+K38+K39+K40++K41+K42+K43+K44+K45</f>
        <v>6170.38</v>
      </c>
      <c r="L20" s="80">
        <f t="shared" ref="L20:M20" si="2">L21+L22+L23+L24+L25++L26+L27+L28+L29+L30+L31+L32+L33+L34+L35+L36+L37+L38</f>
        <v>2677.99</v>
      </c>
      <c r="M20" s="80">
        <f t="shared" si="2"/>
        <v>2677.99</v>
      </c>
    </row>
    <row r="21" spans="1:13" ht="63" x14ac:dyDescent="0.25">
      <c r="A21" s="31" t="s">
        <v>58</v>
      </c>
      <c r="B21" s="33">
        <v>93113</v>
      </c>
      <c r="C21" s="43" t="s">
        <v>94</v>
      </c>
      <c r="D21" s="28" t="s">
        <v>98</v>
      </c>
      <c r="E21" s="38" t="s">
        <v>97</v>
      </c>
      <c r="F21" s="43" t="s">
        <v>91</v>
      </c>
      <c r="G21" s="33">
        <v>365</v>
      </c>
      <c r="H21" s="31" t="s">
        <v>139</v>
      </c>
      <c r="I21" s="31" t="s">
        <v>152</v>
      </c>
      <c r="J21" s="31" t="s">
        <v>152</v>
      </c>
      <c r="K21" s="39">
        <v>500</v>
      </c>
      <c r="L21" s="39">
        <v>500</v>
      </c>
      <c r="M21" s="39">
        <v>500</v>
      </c>
    </row>
    <row r="22" spans="1:13" ht="47.25" x14ac:dyDescent="0.25">
      <c r="A22" s="31" t="s">
        <v>58</v>
      </c>
      <c r="B22" s="43">
        <v>93113</v>
      </c>
      <c r="C22" s="43" t="s">
        <v>94</v>
      </c>
      <c r="D22" s="28" t="s">
        <v>99</v>
      </c>
      <c r="E22" s="38" t="s">
        <v>100</v>
      </c>
      <c r="F22" s="43" t="s">
        <v>91</v>
      </c>
      <c r="G22" s="26">
        <v>1</v>
      </c>
      <c r="H22" s="31" t="s">
        <v>139</v>
      </c>
      <c r="I22" s="31" t="s">
        <v>151</v>
      </c>
      <c r="J22" s="31" t="s">
        <v>151</v>
      </c>
      <c r="K22" s="39">
        <v>455.4</v>
      </c>
      <c r="L22" s="39">
        <v>456</v>
      </c>
      <c r="M22" s="39">
        <v>456</v>
      </c>
    </row>
    <row r="23" spans="1:13" ht="31.5" x14ac:dyDescent="0.25">
      <c r="A23" s="31" t="s">
        <v>58</v>
      </c>
      <c r="B23" s="43">
        <v>93113</v>
      </c>
      <c r="C23" s="43" t="s">
        <v>94</v>
      </c>
      <c r="D23" s="28" t="s">
        <v>101</v>
      </c>
      <c r="E23" s="38" t="s">
        <v>96</v>
      </c>
      <c r="F23" s="43" t="s">
        <v>91</v>
      </c>
      <c r="G23" s="26">
        <v>1</v>
      </c>
      <c r="H23" s="31" t="s">
        <v>139</v>
      </c>
      <c r="I23" s="31" t="s">
        <v>151</v>
      </c>
      <c r="J23" s="31" t="s">
        <v>151</v>
      </c>
      <c r="K23" s="39">
        <v>143</v>
      </c>
      <c r="L23" s="39">
        <v>192</v>
      </c>
      <c r="M23" s="39">
        <v>192</v>
      </c>
    </row>
    <row r="24" spans="1:13" ht="31.5" x14ac:dyDescent="0.25">
      <c r="A24" s="31" t="s">
        <v>58</v>
      </c>
      <c r="B24" s="57">
        <v>93113</v>
      </c>
      <c r="C24" s="54" t="s">
        <v>94</v>
      </c>
      <c r="D24" s="28" t="s">
        <v>119</v>
      </c>
      <c r="E24" s="38" t="s">
        <v>115</v>
      </c>
      <c r="F24" s="54" t="s">
        <v>118</v>
      </c>
      <c r="G24" s="54">
        <v>359.6</v>
      </c>
      <c r="H24" s="31" t="s">
        <v>143</v>
      </c>
      <c r="I24" s="61">
        <v>359.6</v>
      </c>
      <c r="J24" s="61">
        <v>359.6</v>
      </c>
      <c r="K24" s="39">
        <v>82.26</v>
      </c>
      <c r="L24" s="39">
        <v>115.07</v>
      </c>
      <c r="M24" s="39">
        <v>115.07</v>
      </c>
    </row>
    <row r="25" spans="1:13" ht="31.5" x14ac:dyDescent="0.25">
      <c r="A25" s="31" t="s">
        <v>58</v>
      </c>
      <c r="B25" s="57">
        <v>93113</v>
      </c>
      <c r="C25" s="55" t="s">
        <v>94</v>
      </c>
      <c r="D25" s="28" t="s">
        <v>120</v>
      </c>
      <c r="E25" s="38" t="s">
        <v>115</v>
      </c>
      <c r="F25" s="55" t="s">
        <v>118</v>
      </c>
      <c r="G25" s="55">
        <v>165.1</v>
      </c>
      <c r="H25" s="31" t="s">
        <v>143</v>
      </c>
      <c r="I25" s="61">
        <v>165.1</v>
      </c>
      <c r="J25" s="61">
        <v>165.1</v>
      </c>
      <c r="K25" s="39">
        <v>48.8</v>
      </c>
      <c r="L25" s="39">
        <v>86.68</v>
      </c>
      <c r="M25" s="39">
        <v>86.68</v>
      </c>
    </row>
    <row r="26" spans="1:13" ht="31.5" x14ac:dyDescent="0.25">
      <c r="A26" s="31" t="s">
        <v>58</v>
      </c>
      <c r="B26" s="57">
        <v>93113</v>
      </c>
      <c r="C26" s="55" t="s">
        <v>94</v>
      </c>
      <c r="D26" s="28" t="s">
        <v>121</v>
      </c>
      <c r="E26" s="38" t="s">
        <v>115</v>
      </c>
      <c r="F26" s="55" t="s">
        <v>118</v>
      </c>
      <c r="G26" s="55">
        <v>121.4</v>
      </c>
      <c r="H26" s="31" t="s">
        <v>143</v>
      </c>
      <c r="I26" s="61">
        <v>121.4</v>
      </c>
      <c r="J26" s="61">
        <v>121.4</v>
      </c>
      <c r="K26" s="39">
        <v>39.86</v>
      </c>
      <c r="L26" s="39">
        <v>35.21</v>
      </c>
      <c r="M26" s="39">
        <v>35.21</v>
      </c>
    </row>
    <row r="27" spans="1:13" ht="31.5" x14ac:dyDescent="0.25">
      <c r="A27" s="31" t="s">
        <v>58</v>
      </c>
      <c r="B27" s="57">
        <v>93113</v>
      </c>
      <c r="C27" s="55" t="s">
        <v>94</v>
      </c>
      <c r="D27" s="28" t="s">
        <v>122</v>
      </c>
      <c r="E27" s="38" t="s">
        <v>115</v>
      </c>
      <c r="F27" s="55" t="s">
        <v>118</v>
      </c>
      <c r="G27" s="55">
        <v>257.39999999999998</v>
      </c>
      <c r="H27" s="31" t="s">
        <v>143</v>
      </c>
      <c r="I27" s="61">
        <v>257.39999999999998</v>
      </c>
      <c r="J27" s="61">
        <v>257.39999999999998</v>
      </c>
      <c r="K27" s="39">
        <v>47.74</v>
      </c>
      <c r="L27" s="39">
        <v>44.53</v>
      </c>
      <c r="M27" s="39">
        <v>44.53</v>
      </c>
    </row>
    <row r="28" spans="1:13" ht="31.5" x14ac:dyDescent="0.25">
      <c r="A28" s="31" t="s">
        <v>58</v>
      </c>
      <c r="B28" s="57">
        <v>93113</v>
      </c>
      <c r="C28" s="55" t="s">
        <v>94</v>
      </c>
      <c r="D28" s="28" t="s">
        <v>123</v>
      </c>
      <c r="E28" s="38" t="s">
        <v>115</v>
      </c>
      <c r="F28" s="55" t="s">
        <v>118</v>
      </c>
      <c r="G28" s="55">
        <v>63</v>
      </c>
      <c r="H28" s="31" t="s">
        <v>143</v>
      </c>
      <c r="I28" s="61">
        <v>63</v>
      </c>
      <c r="J28" s="61">
        <v>63</v>
      </c>
      <c r="K28" s="39">
        <v>20.170000000000002</v>
      </c>
      <c r="L28" s="39">
        <v>24.19</v>
      </c>
      <c r="M28" s="39">
        <v>24.19</v>
      </c>
    </row>
    <row r="29" spans="1:13" ht="31.5" x14ac:dyDescent="0.25">
      <c r="A29" s="31" t="s">
        <v>58</v>
      </c>
      <c r="B29" s="57">
        <v>93113</v>
      </c>
      <c r="C29" s="55" t="s">
        <v>94</v>
      </c>
      <c r="D29" s="28" t="s">
        <v>124</v>
      </c>
      <c r="E29" s="38" t="s">
        <v>115</v>
      </c>
      <c r="F29" s="55" t="s">
        <v>118</v>
      </c>
      <c r="G29" s="55">
        <v>58</v>
      </c>
      <c r="H29" s="31" t="s">
        <v>143</v>
      </c>
      <c r="I29" s="61">
        <v>58</v>
      </c>
      <c r="J29" s="61">
        <v>58</v>
      </c>
      <c r="K29" s="39">
        <v>5.94</v>
      </c>
      <c r="L29" s="39">
        <v>5.22</v>
      </c>
      <c r="M29" s="39">
        <v>5.22</v>
      </c>
    </row>
    <row r="30" spans="1:13" ht="31.5" x14ac:dyDescent="0.25">
      <c r="A30" s="31" t="s">
        <v>58</v>
      </c>
      <c r="B30" s="57">
        <v>93113</v>
      </c>
      <c r="C30" s="55" t="s">
        <v>94</v>
      </c>
      <c r="D30" s="28" t="s">
        <v>125</v>
      </c>
      <c r="E30" s="38" t="s">
        <v>115</v>
      </c>
      <c r="F30" s="55" t="s">
        <v>126</v>
      </c>
      <c r="G30" s="55">
        <v>486</v>
      </c>
      <c r="H30" s="31" t="s">
        <v>143</v>
      </c>
      <c r="I30" s="61">
        <v>486</v>
      </c>
      <c r="J30" s="61">
        <v>486</v>
      </c>
      <c r="K30" s="39">
        <v>1.96</v>
      </c>
      <c r="L30" s="39">
        <v>1.7</v>
      </c>
      <c r="M30" s="39">
        <v>1.7</v>
      </c>
    </row>
    <row r="31" spans="1:13" ht="31.5" x14ac:dyDescent="0.25">
      <c r="A31" s="31" t="s">
        <v>58</v>
      </c>
      <c r="B31" s="57">
        <v>93113</v>
      </c>
      <c r="C31" s="55" t="s">
        <v>94</v>
      </c>
      <c r="D31" s="28" t="s">
        <v>127</v>
      </c>
      <c r="E31" s="38" t="s">
        <v>115</v>
      </c>
      <c r="F31" s="55" t="s">
        <v>128</v>
      </c>
      <c r="G31" s="55">
        <v>565</v>
      </c>
      <c r="H31" s="31" t="s">
        <v>143</v>
      </c>
      <c r="I31" s="61">
        <v>565</v>
      </c>
      <c r="J31" s="61">
        <v>565</v>
      </c>
      <c r="K31" s="39">
        <v>72.8</v>
      </c>
      <c r="L31" s="39">
        <v>70.63</v>
      </c>
      <c r="M31" s="39">
        <v>70.63</v>
      </c>
    </row>
    <row r="32" spans="1:13" ht="31.5" x14ac:dyDescent="0.25">
      <c r="A32" s="31" t="s">
        <v>58</v>
      </c>
      <c r="B32" s="57">
        <v>93113</v>
      </c>
      <c r="C32" s="55" t="s">
        <v>94</v>
      </c>
      <c r="D32" s="28" t="s">
        <v>129</v>
      </c>
      <c r="E32" s="38" t="s">
        <v>115</v>
      </c>
      <c r="F32" s="55" t="s">
        <v>80</v>
      </c>
      <c r="G32" s="55">
        <v>5</v>
      </c>
      <c r="H32" s="31" t="s">
        <v>143</v>
      </c>
      <c r="I32" s="61">
        <v>5</v>
      </c>
      <c r="J32" s="61">
        <v>5</v>
      </c>
      <c r="K32" s="39">
        <v>32.83</v>
      </c>
      <c r="L32" s="39">
        <v>33.479999999999997</v>
      </c>
      <c r="M32" s="39">
        <v>33.479999999999997</v>
      </c>
    </row>
    <row r="33" spans="1:13" ht="31.5" x14ac:dyDescent="0.25">
      <c r="A33" s="31" t="s">
        <v>58</v>
      </c>
      <c r="B33" s="57">
        <v>93113</v>
      </c>
      <c r="C33" s="55" t="s">
        <v>94</v>
      </c>
      <c r="D33" s="28" t="s">
        <v>130</v>
      </c>
      <c r="E33" s="38" t="s">
        <v>115</v>
      </c>
      <c r="F33" s="55" t="s">
        <v>80</v>
      </c>
      <c r="G33" s="55">
        <v>1</v>
      </c>
      <c r="H33" s="31" t="s">
        <v>143</v>
      </c>
      <c r="I33" s="61">
        <v>1</v>
      </c>
      <c r="J33" s="61">
        <v>1</v>
      </c>
      <c r="K33" s="39">
        <v>2.15</v>
      </c>
      <c r="L33" s="39">
        <v>1.45</v>
      </c>
      <c r="M33" s="39">
        <v>1.45</v>
      </c>
    </row>
    <row r="34" spans="1:13" ht="31.5" x14ac:dyDescent="0.25">
      <c r="A34" s="31" t="s">
        <v>58</v>
      </c>
      <c r="B34" s="57">
        <v>93113</v>
      </c>
      <c r="C34" s="55" t="s">
        <v>94</v>
      </c>
      <c r="D34" s="28" t="s">
        <v>131</v>
      </c>
      <c r="E34" s="38" t="s">
        <v>115</v>
      </c>
      <c r="F34" s="55" t="s">
        <v>80</v>
      </c>
      <c r="G34" s="55">
        <v>1</v>
      </c>
      <c r="H34" s="31" t="s">
        <v>143</v>
      </c>
      <c r="I34" s="61">
        <v>1</v>
      </c>
      <c r="J34" s="61">
        <v>1</v>
      </c>
      <c r="K34" s="39">
        <v>1.2</v>
      </c>
      <c r="L34" s="39">
        <v>0.35</v>
      </c>
      <c r="M34" s="39">
        <v>0.35</v>
      </c>
    </row>
    <row r="35" spans="1:13" ht="31.5" x14ac:dyDescent="0.25">
      <c r="A35" s="31" t="s">
        <v>58</v>
      </c>
      <c r="B35" s="57">
        <v>93113</v>
      </c>
      <c r="C35" s="55" t="s">
        <v>94</v>
      </c>
      <c r="D35" s="28" t="s">
        <v>132</v>
      </c>
      <c r="E35" s="38" t="s">
        <v>115</v>
      </c>
      <c r="F35" s="55" t="s">
        <v>80</v>
      </c>
      <c r="G35" s="55">
        <v>1</v>
      </c>
      <c r="H35" s="31" t="s">
        <v>143</v>
      </c>
      <c r="I35" s="61">
        <v>1</v>
      </c>
      <c r="J35" s="61">
        <v>1</v>
      </c>
      <c r="K35" s="39">
        <v>68.709999999999994</v>
      </c>
      <c r="L35" s="39">
        <v>49.73</v>
      </c>
      <c r="M35" s="39">
        <v>49.73</v>
      </c>
    </row>
    <row r="36" spans="1:13" ht="47.25" x14ac:dyDescent="0.25">
      <c r="A36" s="31" t="s">
        <v>58</v>
      </c>
      <c r="B36" s="57">
        <v>93113</v>
      </c>
      <c r="C36" s="57" t="s">
        <v>94</v>
      </c>
      <c r="D36" s="28" t="s">
        <v>133</v>
      </c>
      <c r="E36" s="38" t="s">
        <v>115</v>
      </c>
      <c r="F36" s="57" t="s">
        <v>80</v>
      </c>
      <c r="G36" s="57">
        <v>6</v>
      </c>
      <c r="H36" s="31" t="s">
        <v>143</v>
      </c>
      <c r="I36" s="61">
        <v>6</v>
      </c>
      <c r="J36" s="61">
        <v>6</v>
      </c>
      <c r="K36" s="39">
        <v>48</v>
      </c>
      <c r="L36" s="39">
        <v>67.72</v>
      </c>
      <c r="M36" s="39">
        <v>67.72</v>
      </c>
    </row>
    <row r="37" spans="1:13" ht="47.25" x14ac:dyDescent="0.25">
      <c r="A37" s="31" t="s">
        <v>58</v>
      </c>
      <c r="B37" s="57">
        <v>93113</v>
      </c>
      <c r="C37" s="57" t="s">
        <v>94</v>
      </c>
      <c r="D37" s="28" t="s">
        <v>135</v>
      </c>
      <c r="E37" s="38" t="s">
        <v>115</v>
      </c>
      <c r="F37" s="57" t="s">
        <v>134</v>
      </c>
      <c r="G37" s="57">
        <v>3</v>
      </c>
      <c r="H37" s="31" t="s">
        <v>143</v>
      </c>
      <c r="I37" s="61">
        <v>3</v>
      </c>
      <c r="J37" s="61">
        <v>3</v>
      </c>
      <c r="K37" s="39">
        <v>609.99</v>
      </c>
      <c r="L37" s="39">
        <v>225.29</v>
      </c>
      <c r="M37" s="39">
        <v>225.29</v>
      </c>
    </row>
    <row r="38" spans="1:13" ht="31.5" x14ac:dyDescent="0.25">
      <c r="A38" s="31" t="s">
        <v>58</v>
      </c>
      <c r="B38" s="57">
        <v>93113</v>
      </c>
      <c r="C38" s="57" t="s">
        <v>94</v>
      </c>
      <c r="D38" s="28" t="s">
        <v>136</v>
      </c>
      <c r="E38" s="38" t="s">
        <v>115</v>
      </c>
      <c r="F38" s="57" t="s">
        <v>134</v>
      </c>
      <c r="G38" s="57">
        <v>3</v>
      </c>
      <c r="H38" s="31" t="s">
        <v>143</v>
      </c>
      <c r="I38" s="61">
        <v>3</v>
      </c>
      <c r="J38" s="61">
        <v>3</v>
      </c>
      <c r="K38" s="39">
        <v>457.37</v>
      </c>
      <c r="L38" s="39">
        <v>768.74</v>
      </c>
      <c r="M38" s="39">
        <v>768.74</v>
      </c>
    </row>
    <row r="39" spans="1:13" ht="31.5" x14ac:dyDescent="0.25">
      <c r="A39" s="31" t="s">
        <v>58</v>
      </c>
      <c r="B39" s="106">
        <v>93113</v>
      </c>
      <c r="C39" s="106" t="s">
        <v>94</v>
      </c>
      <c r="D39" s="28" t="s">
        <v>174</v>
      </c>
      <c r="E39" s="107" t="s">
        <v>115</v>
      </c>
      <c r="F39" s="106" t="s">
        <v>80</v>
      </c>
      <c r="G39" s="106">
        <v>20826</v>
      </c>
      <c r="H39" s="31" t="s">
        <v>139</v>
      </c>
      <c r="I39" s="47" t="s">
        <v>154</v>
      </c>
      <c r="J39" s="47" t="s">
        <v>154</v>
      </c>
      <c r="K39" s="39">
        <v>199.93</v>
      </c>
      <c r="L39" s="39">
        <v>0</v>
      </c>
      <c r="M39" s="39">
        <v>0</v>
      </c>
    </row>
    <row r="40" spans="1:13" ht="31.5" x14ac:dyDescent="0.25">
      <c r="A40" s="31" t="s">
        <v>58</v>
      </c>
      <c r="B40" s="106">
        <v>93113</v>
      </c>
      <c r="C40" s="106" t="s">
        <v>94</v>
      </c>
      <c r="D40" s="28" t="s">
        <v>175</v>
      </c>
      <c r="E40" s="107" t="s">
        <v>115</v>
      </c>
      <c r="F40" s="106" t="s">
        <v>80</v>
      </c>
      <c r="G40" s="106">
        <v>1920</v>
      </c>
      <c r="H40" s="31" t="s">
        <v>139</v>
      </c>
      <c r="I40" s="47" t="s">
        <v>154</v>
      </c>
      <c r="J40" s="47" t="s">
        <v>154</v>
      </c>
      <c r="K40" s="39">
        <v>1381.16</v>
      </c>
      <c r="L40" s="39">
        <v>0</v>
      </c>
      <c r="M40" s="39">
        <v>0</v>
      </c>
    </row>
    <row r="41" spans="1:13" ht="31.5" x14ac:dyDescent="0.25">
      <c r="A41" s="31" t="s">
        <v>58</v>
      </c>
      <c r="B41" s="106">
        <v>93113</v>
      </c>
      <c r="C41" s="106" t="s">
        <v>94</v>
      </c>
      <c r="D41" s="28" t="s">
        <v>176</v>
      </c>
      <c r="E41" s="107" t="s">
        <v>115</v>
      </c>
      <c r="F41" s="106" t="s">
        <v>80</v>
      </c>
      <c r="G41" s="106">
        <v>3180</v>
      </c>
      <c r="H41" s="31" t="s">
        <v>139</v>
      </c>
      <c r="I41" s="47" t="s">
        <v>154</v>
      </c>
      <c r="J41" s="47" t="s">
        <v>154</v>
      </c>
      <c r="K41" s="39">
        <v>1782.59</v>
      </c>
      <c r="L41" s="39">
        <v>0</v>
      </c>
      <c r="M41" s="39">
        <v>0</v>
      </c>
    </row>
    <row r="42" spans="1:13" ht="31.5" x14ac:dyDescent="0.25">
      <c r="A42" s="31" t="s">
        <v>58</v>
      </c>
      <c r="B42" s="106">
        <v>93113</v>
      </c>
      <c r="C42" s="106" t="s">
        <v>94</v>
      </c>
      <c r="D42" s="28" t="s">
        <v>177</v>
      </c>
      <c r="E42" s="107" t="s">
        <v>115</v>
      </c>
      <c r="F42" s="106" t="s">
        <v>80</v>
      </c>
      <c r="G42" s="106">
        <v>1745</v>
      </c>
      <c r="H42" s="31" t="s">
        <v>139</v>
      </c>
      <c r="I42" s="47" t="s">
        <v>154</v>
      </c>
      <c r="J42" s="47" t="s">
        <v>154</v>
      </c>
      <c r="K42" s="39">
        <v>24</v>
      </c>
      <c r="L42" s="39">
        <v>0</v>
      </c>
      <c r="M42" s="39">
        <v>0</v>
      </c>
    </row>
    <row r="43" spans="1:13" ht="31.5" x14ac:dyDescent="0.25">
      <c r="A43" s="31" t="s">
        <v>58</v>
      </c>
      <c r="B43" s="106">
        <v>93113</v>
      </c>
      <c r="C43" s="106" t="s">
        <v>94</v>
      </c>
      <c r="D43" s="28" t="s">
        <v>125</v>
      </c>
      <c r="E43" s="107" t="s">
        <v>173</v>
      </c>
      <c r="F43" s="106" t="s">
        <v>80</v>
      </c>
      <c r="G43" s="106">
        <v>3490</v>
      </c>
      <c r="H43" s="31" t="s">
        <v>139</v>
      </c>
      <c r="I43" s="47" t="s">
        <v>154</v>
      </c>
      <c r="J43" s="47" t="s">
        <v>154</v>
      </c>
      <c r="K43" s="39">
        <v>13.95</v>
      </c>
      <c r="L43" s="39">
        <v>0</v>
      </c>
      <c r="M43" s="39">
        <v>0</v>
      </c>
    </row>
    <row r="44" spans="1:13" ht="31.5" x14ac:dyDescent="0.25">
      <c r="A44" s="31" t="s">
        <v>58</v>
      </c>
      <c r="B44" s="106">
        <v>93113</v>
      </c>
      <c r="C44" s="106" t="s">
        <v>94</v>
      </c>
      <c r="D44" s="28" t="s">
        <v>178</v>
      </c>
      <c r="E44" s="107" t="s">
        <v>158</v>
      </c>
      <c r="F44" s="106" t="s">
        <v>80</v>
      </c>
      <c r="G44" s="106">
        <v>175</v>
      </c>
      <c r="H44" s="31" t="s">
        <v>139</v>
      </c>
      <c r="I44" s="47" t="s">
        <v>154</v>
      </c>
      <c r="J44" s="47" t="s">
        <v>154</v>
      </c>
      <c r="K44" s="39">
        <v>79.95</v>
      </c>
      <c r="L44" s="39">
        <v>0</v>
      </c>
      <c r="M44" s="39">
        <v>0</v>
      </c>
    </row>
    <row r="45" spans="1:13" ht="31.5" x14ac:dyDescent="0.25">
      <c r="A45" s="31" t="s">
        <v>58</v>
      </c>
      <c r="B45" s="106">
        <v>93113</v>
      </c>
      <c r="C45" s="106" t="s">
        <v>94</v>
      </c>
      <c r="D45" s="28" t="s">
        <v>179</v>
      </c>
      <c r="E45" s="107" t="s">
        <v>118</v>
      </c>
      <c r="F45" s="106" t="s">
        <v>80</v>
      </c>
      <c r="G45" s="106">
        <v>286</v>
      </c>
      <c r="H45" s="31" t="s">
        <v>139</v>
      </c>
      <c r="I45" s="47" t="s">
        <v>154</v>
      </c>
      <c r="J45" s="47" t="s">
        <v>154</v>
      </c>
      <c r="K45" s="39">
        <v>50.62</v>
      </c>
      <c r="L45" s="39">
        <v>0</v>
      </c>
      <c r="M45" s="39">
        <v>0</v>
      </c>
    </row>
    <row r="46" spans="1:13" x14ac:dyDescent="0.25">
      <c r="A46" s="78" t="s">
        <v>58</v>
      </c>
      <c r="B46" s="79">
        <v>11891</v>
      </c>
      <c r="C46" s="79" t="s">
        <v>85</v>
      </c>
      <c r="D46" s="82" t="s">
        <v>163</v>
      </c>
      <c r="E46" s="79" t="s">
        <v>85</v>
      </c>
      <c r="F46" s="79" t="s">
        <v>85</v>
      </c>
      <c r="G46" s="79" t="s">
        <v>85</v>
      </c>
      <c r="H46" s="79" t="s">
        <v>85</v>
      </c>
      <c r="I46" s="79" t="s">
        <v>85</v>
      </c>
      <c r="J46" s="79" t="s">
        <v>85</v>
      </c>
      <c r="K46" s="80">
        <f>K47+K48+K49+K50+K52+K51</f>
        <v>17352.16</v>
      </c>
      <c r="L46" s="80">
        <f t="shared" ref="L46:M46" si="3">L47+L48+L49+L50+L52</f>
        <v>0</v>
      </c>
      <c r="M46" s="80">
        <f t="shared" si="3"/>
        <v>0</v>
      </c>
    </row>
    <row r="47" spans="1:13" ht="36.75" customHeight="1" x14ac:dyDescent="0.25">
      <c r="A47" s="31" t="s">
        <v>58</v>
      </c>
      <c r="B47" s="99">
        <v>11891</v>
      </c>
      <c r="C47" s="102" t="str">
        <f>'[1]Приложение 6 '!E140</f>
        <v>МКУ "Управление по делам ГО и ЧС г. Калининграда"</v>
      </c>
      <c r="D47" s="104" t="str">
        <f>'[1]Приложение 6 '!F140</f>
        <v>Услуги по физической охране</v>
      </c>
      <c r="E47" s="102" t="str">
        <f>'[1]Приложение 6 '!G140</f>
        <v>количество полученных услуг</v>
      </c>
      <c r="F47" s="102" t="s">
        <v>110</v>
      </c>
      <c r="G47" s="102">
        <v>1</v>
      </c>
      <c r="H47" s="31" t="s">
        <v>139</v>
      </c>
      <c r="I47" s="39">
        <v>0</v>
      </c>
      <c r="J47" s="39">
        <v>0</v>
      </c>
      <c r="K47" s="42">
        <v>1027.2</v>
      </c>
      <c r="L47" s="42">
        <f t="shared" ref="L47:M49" si="4">I48</f>
        <v>0</v>
      </c>
      <c r="M47" s="42">
        <f t="shared" si="4"/>
        <v>0</v>
      </c>
    </row>
    <row r="48" spans="1:13" ht="101.25" customHeight="1" x14ac:dyDescent="0.25">
      <c r="A48" s="31" t="s">
        <v>58</v>
      </c>
      <c r="B48" s="99">
        <v>11891</v>
      </c>
      <c r="C48" s="102" t="s">
        <v>170</v>
      </c>
      <c r="D48" s="104" t="s">
        <v>171</v>
      </c>
      <c r="E48" s="102" t="s">
        <v>96</v>
      </c>
      <c r="F48" s="102" t="s">
        <v>110</v>
      </c>
      <c r="G48" s="102">
        <v>1</v>
      </c>
      <c r="H48" s="31" t="s">
        <v>139</v>
      </c>
      <c r="I48" s="39">
        <v>0</v>
      </c>
      <c r="J48" s="39">
        <v>0</v>
      </c>
      <c r="K48" s="42">
        <v>2000</v>
      </c>
      <c r="L48" s="42">
        <f t="shared" si="4"/>
        <v>0</v>
      </c>
      <c r="M48" s="42">
        <f t="shared" si="4"/>
        <v>0</v>
      </c>
    </row>
    <row r="49" spans="1:13" ht="66.75" customHeight="1" x14ac:dyDescent="0.25">
      <c r="A49" s="31" t="s">
        <v>58</v>
      </c>
      <c r="B49" s="99">
        <v>11891</v>
      </c>
      <c r="C49" s="102" t="s">
        <v>112</v>
      </c>
      <c r="D49" s="108" t="str">
        <f>'[1]Приложение 6 '!F148</f>
        <v>Проведение строительно-технической экспертизы многоквартирного дома здания по адресу: г. Калининград, ул. Артиллерийская, 36-38</v>
      </c>
      <c r="E49" s="109" t="str">
        <f>'[1]Приложение 6 '!G148</f>
        <v>количество экспертиз</v>
      </c>
      <c r="F49" s="102" t="s">
        <v>110</v>
      </c>
      <c r="G49" s="102">
        <v>1</v>
      </c>
      <c r="H49" s="31" t="s">
        <v>172</v>
      </c>
      <c r="I49" s="39">
        <v>0</v>
      </c>
      <c r="J49" s="39">
        <v>0</v>
      </c>
      <c r="K49" s="42">
        <v>150</v>
      </c>
      <c r="L49" s="42">
        <f t="shared" si="4"/>
        <v>0</v>
      </c>
      <c r="M49" s="42">
        <f t="shared" si="4"/>
        <v>0</v>
      </c>
    </row>
    <row r="50" spans="1:13" ht="60.75" customHeight="1" x14ac:dyDescent="0.25">
      <c r="A50" s="31" t="s">
        <v>58</v>
      </c>
      <c r="B50" s="99">
        <v>11891</v>
      </c>
      <c r="C50" s="102" t="s">
        <v>112</v>
      </c>
      <c r="D50" s="108" t="str">
        <f>'[1]Приложение 6 '!F152</f>
        <v>Выполнение охранных мероприятий здания по адресу: г. Калининград, ул. Артиллерийская, 36-38</v>
      </c>
      <c r="E50" s="109" t="str">
        <f>'[1]Приложение 6 '!G152</f>
        <v>количество полученных услуг</v>
      </c>
      <c r="F50" s="102" t="s">
        <v>110</v>
      </c>
      <c r="G50" s="102">
        <v>1</v>
      </c>
      <c r="H50" s="31" t="s">
        <v>139</v>
      </c>
      <c r="I50" s="39">
        <v>0</v>
      </c>
      <c r="J50" s="39">
        <v>0</v>
      </c>
      <c r="K50" s="42">
        <v>3113.96</v>
      </c>
      <c r="L50" s="42">
        <f>I52</f>
        <v>0</v>
      </c>
      <c r="M50" s="42">
        <f>J52</f>
        <v>0</v>
      </c>
    </row>
    <row r="51" spans="1:13" ht="39" customHeight="1" x14ac:dyDescent="0.25">
      <c r="A51" s="31" t="s">
        <v>58</v>
      </c>
      <c r="B51" s="99">
        <v>93112</v>
      </c>
      <c r="C51" s="31" t="str">
        <f>'[1]Приложение 6 '!E52</f>
        <v>КГРиЦ</v>
      </c>
      <c r="D51" s="103" t="str">
        <f>'[1]Приложение 6 '!F52</f>
        <v>Закупка видеосистемы</v>
      </c>
      <c r="E51" s="100" t="str">
        <f t="shared" si="1"/>
        <v xml:space="preserve">количество </v>
      </c>
      <c r="F51" s="99" t="str">
        <f>$F$13</f>
        <v>ед.</v>
      </c>
      <c r="G51" s="99">
        <v>1</v>
      </c>
      <c r="H51" s="31" t="s">
        <v>139</v>
      </c>
      <c r="I51" s="47" t="s">
        <v>154</v>
      </c>
      <c r="J51" s="47" t="s">
        <v>154</v>
      </c>
      <c r="K51" s="39">
        <v>311</v>
      </c>
      <c r="L51" s="39">
        <v>0</v>
      </c>
      <c r="M51" s="39">
        <v>0</v>
      </c>
    </row>
    <row r="52" spans="1:13" ht="141.75" x14ac:dyDescent="0.25">
      <c r="A52" s="98" t="s">
        <v>58</v>
      </c>
      <c r="B52" s="94">
        <v>11891</v>
      </c>
      <c r="C52" s="94" t="s">
        <v>162</v>
      </c>
      <c r="D52" s="97" t="s">
        <v>164</v>
      </c>
      <c r="E52" s="95" t="s">
        <v>165</v>
      </c>
      <c r="F52" s="96" t="s">
        <v>69</v>
      </c>
      <c r="G52" s="110">
        <v>198</v>
      </c>
      <c r="H52" s="31" t="s">
        <v>139</v>
      </c>
      <c r="I52" s="39">
        <v>0</v>
      </c>
      <c r="J52" s="39">
        <v>0</v>
      </c>
      <c r="K52" s="39">
        <v>10750</v>
      </c>
      <c r="L52" s="39">
        <v>0</v>
      </c>
      <c r="M52" s="39">
        <v>0</v>
      </c>
    </row>
    <row r="53" spans="1:13" ht="47.25" x14ac:dyDescent="0.25">
      <c r="A53" s="72" t="s">
        <v>59</v>
      </c>
      <c r="B53" s="73" t="s">
        <v>85</v>
      </c>
      <c r="C53" s="73" t="s">
        <v>85</v>
      </c>
      <c r="D53" s="74" t="s">
        <v>102</v>
      </c>
      <c r="E53" s="70" t="s">
        <v>109</v>
      </c>
      <c r="F53" s="75" t="s">
        <v>110</v>
      </c>
      <c r="G53" s="68" t="s">
        <v>150</v>
      </c>
      <c r="H53" s="68" t="s">
        <v>85</v>
      </c>
      <c r="I53" s="68">
        <v>2</v>
      </c>
      <c r="J53" s="68">
        <v>2</v>
      </c>
      <c r="K53" s="71">
        <f>K54</f>
        <v>17157.400000000001</v>
      </c>
      <c r="L53" s="71">
        <f t="shared" ref="L53:M53" si="5">L54</f>
        <v>1683</v>
      </c>
      <c r="M53" s="71">
        <f t="shared" si="5"/>
        <v>1683</v>
      </c>
    </row>
    <row r="54" spans="1:13" ht="47.25" x14ac:dyDescent="0.25">
      <c r="A54" s="78" t="s">
        <v>59</v>
      </c>
      <c r="B54" s="79">
        <v>93111</v>
      </c>
      <c r="C54" s="79" t="s">
        <v>85</v>
      </c>
      <c r="D54" s="81" t="s">
        <v>156</v>
      </c>
      <c r="E54" s="85" t="s">
        <v>109</v>
      </c>
      <c r="F54" s="79" t="s">
        <v>110</v>
      </c>
      <c r="G54" s="79" t="s">
        <v>150</v>
      </c>
      <c r="H54" s="79" t="s">
        <v>85</v>
      </c>
      <c r="I54" s="79">
        <v>2</v>
      </c>
      <c r="J54" s="79">
        <v>2</v>
      </c>
      <c r="K54" s="80">
        <f>K55+K56+K58+K59+K60+K61+K57</f>
        <v>17157.400000000001</v>
      </c>
      <c r="L54" s="80">
        <f>L55+L56+L58+L59+L60+L61</f>
        <v>1683</v>
      </c>
      <c r="M54" s="80">
        <f>M55+M56+M58+M59+M60+M61</f>
        <v>1683</v>
      </c>
    </row>
    <row r="55" spans="1:13" ht="47.25" x14ac:dyDescent="0.25">
      <c r="A55" s="31" t="s">
        <v>59</v>
      </c>
      <c r="B55" s="41">
        <v>93111</v>
      </c>
      <c r="C55" s="53" t="s">
        <v>112</v>
      </c>
      <c r="D55" s="35" t="s">
        <v>103</v>
      </c>
      <c r="E55" s="38" t="s">
        <v>104</v>
      </c>
      <c r="F55" s="34" t="s">
        <v>91</v>
      </c>
      <c r="G55" s="41">
        <v>2</v>
      </c>
      <c r="H55" s="31" t="s">
        <v>139</v>
      </c>
      <c r="I55" s="31" t="s">
        <v>153</v>
      </c>
      <c r="J55" s="31" t="s">
        <v>153</v>
      </c>
      <c r="K55" s="39">
        <v>10102.67</v>
      </c>
      <c r="L55" s="39">
        <v>1183</v>
      </c>
      <c r="M55" s="39">
        <v>1183</v>
      </c>
    </row>
    <row r="56" spans="1:13" ht="63" x14ac:dyDescent="0.25">
      <c r="A56" s="31" t="s">
        <v>59</v>
      </c>
      <c r="B56" s="54">
        <v>93111</v>
      </c>
      <c r="C56" s="54" t="s">
        <v>112</v>
      </c>
      <c r="D56" s="35" t="s">
        <v>117</v>
      </c>
      <c r="E56" s="38" t="s">
        <v>104</v>
      </c>
      <c r="F56" s="34" t="s">
        <v>91</v>
      </c>
      <c r="G56" s="54">
        <v>1</v>
      </c>
      <c r="H56" s="31" t="s">
        <v>139</v>
      </c>
      <c r="I56" s="31" t="s">
        <v>151</v>
      </c>
      <c r="J56" s="31" t="s">
        <v>151</v>
      </c>
      <c r="K56" s="39">
        <v>600</v>
      </c>
      <c r="L56" s="39">
        <v>500</v>
      </c>
      <c r="M56" s="39">
        <v>500</v>
      </c>
    </row>
    <row r="57" spans="1:13" ht="31.5" x14ac:dyDescent="0.25">
      <c r="A57" s="31" t="s">
        <v>59</v>
      </c>
      <c r="B57" s="106">
        <v>93111</v>
      </c>
      <c r="C57" s="106" t="s">
        <v>112</v>
      </c>
      <c r="D57" s="35" t="s">
        <v>180</v>
      </c>
      <c r="E57" s="107" t="s">
        <v>181</v>
      </c>
      <c r="F57" s="105" t="s">
        <v>182</v>
      </c>
      <c r="G57" s="106">
        <v>515.79999999999995</v>
      </c>
      <c r="H57" s="31" t="s">
        <v>139</v>
      </c>
      <c r="I57" s="31" t="s">
        <v>154</v>
      </c>
      <c r="J57" s="31" t="s">
        <v>154</v>
      </c>
      <c r="K57" s="39">
        <v>814.96</v>
      </c>
      <c r="L57" s="39">
        <v>0</v>
      </c>
      <c r="M57" s="39">
        <v>0</v>
      </c>
    </row>
    <row r="58" spans="1:13" ht="47.25" x14ac:dyDescent="0.25">
      <c r="A58" s="31" t="s">
        <v>59</v>
      </c>
      <c r="B58" s="57">
        <v>93111</v>
      </c>
      <c r="C58" s="57" t="s">
        <v>94</v>
      </c>
      <c r="D58" s="50" t="s">
        <v>137</v>
      </c>
      <c r="E58" s="38" t="s">
        <v>96</v>
      </c>
      <c r="F58" s="56" t="s">
        <v>91</v>
      </c>
      <c r="G58" s="57">
        <v>3</v>
      </c>
      <c r="H58" s="31" t="s">
        <v>139</v>
      </c>
      <c r="I58" s="31" t="s">
        <v>154</v>
      </c>
      <c r="J58" s="31" t="s">
        <v>154</v>
      </c>
      <c r="K58" s="39">
        <v>390</v>
      </c>
      <c r="L58" s="39">
        <v>0</v>
      </c>
      <c r="M58" s="39">
        <v>0</v>
      </c>
    </row>
    <row r="59" spans="1:13" ht="63" x14ac:dyDescent="0.25">
      <c r="A59" s="31" t="s">
        <v>59</v>
      </c>
      <c r="B59" s="57">
        <v>93111</v>
      </c>
      <c r="C59" s="57" t="s">
        <v>94</v>
      </c>
      <c r="D59" s="50" t="s">
        <v>138</v>
      </c>
      <c r="E59" s="38" t="s">
        <v>96</v>
      </c>
      <c r="F59" s="56" t="s">
        <v>91</v>
      </c>
      <c r="G59" s="57">
        <v>40</v>
      </c>
      <c r="H59" s="31" t="s">
        <v>139</v>
      </c>
      <c r="I59" s="31" t="s">
        <v>154</v>
      </c>
      <c r="J59" s="31" t="s">
        <v>154</v>
      </c>
      <c r="K59" s="39">
        <v>240</v>
      </c>
      <c r="L59" s="39">
        <v>0</v>
      </c>
      <c r="M59" s="39">
        <v>0</v>
      </c>
    </row>
    <row r="60" spans="1:13" ht="94.5" x14ac:dyDescent="0.25">
      <c r="A60" s="31" t="s">
        <v>59</v>
      </c>
      <c r="B60" s="57">
        <v>93111</v>
      </c>
      <c r="C60" s="57" t="s">
        <v>94</v>
      </c>
      <c r="D60" s="50" t="s">
        <v>140</v>
      </c>
      <c r="E60" s="38" t="s">
        <v>96</v>
      </c>
      <c r="F60" s="56" t="s">
        <v>91</v>
      </c>
      <c r="G60" s="57">
        <v>20</v>
      </c>
      <c r="H60" s="31" t="s">
        <v>139</v>
      </c>
      <c r="I60" s="31" t="s">
        <v>154</v>
      </c>
      <c r="J60" s="31" t="s">
        <v>154</v>
      </c>
      <c r="K60" s="39">
        <v>1360.67</v>
      </c>
      <c r="L60" s="39">
        <v>0</v>
      </c>
      <c r="M60" s="39">
        <v>0</v>
      </c>
    </row>
    <row r="61" spans="1:13" ht="31.5" x14ac:dyDescent="0.25">
      <c r="A61" s="31" t="s">
        <v>59</v>
      </c>
      <c r="B61" s="59">
        <v>93111</v>
      </c>
      <c r="C61" s="59" t="s">
        <v>94</v>
      </c>
      <c r="D61" s="50" t="s">
        <v>141</v>
      </c>
      <c r="E61" s="38" t="s">
        <v>96</v>
      </c>
      <c r="F61" s="58" t="s">
        <v>91</v>
      </c>
      <c r="G61" s="59">
        <v>1</v>
      </c>
      <c r="H61" s="31" t="s">
        <v>139</v>
      </c>
      <c r="I61" s="31" t="s">
        <v>154</v>
      </c>
      <c r="J61" s="31" t="s">
        <v>154</v>
      </c>
      <c r="K61" s="39">
        <v>3649.1</v>
      </c>
      <c r="L61" s="39">
        <v>0</v>
      </c>
      <c r="M61" s="39">
        <v>0</v>
      </c>
    </row>
    <row r="62" spans="1:13" ht="47.25" x14ac:dyDescent="0.25">
      <c r="A62" s="68" t="s">
        <v>92</v>
      </c>
      <c r="B62" s="69" t="s">
        <v>85</v>
      </c>
      <c r="C62" s="69" t="s">
        <v>85</v>
      </c>
      <c r="D62" s="76" t="s">
        <v>105</v>
      </c>
      <c r="E62" s="70" t="s">
        <v>157</v>
      </c>
      <c r="F62" s="88" t="s">
        <v>85</v>
      </c>
      <c r="G62" s="69">
        <v>1</v>
      </c>
      <c r="H62" s="68" t="s">
        <v>85</v>
      </c>
      <c r="I62" s="68" t="s">
        <v>151</v>
      </c>
      <c r="J62" s="68" t="s">
        <v>151</v>
      </c>
      <c r="K62" s="71">
        <f>K63</f>
        <v>1748</v>
      </c>
      <c r="L62" s="71">
        <f t="shared" ref="L62:M62" si="6">L63</f>
        <v>1858.8</v>
      </c>
      <c r="M62" s="71">
        <f t="shared" si="6"/>
        <v>1858.8</v>
      </c>
    </row>
    <row r="63" spans="1:13" ht="47.25" x14ac:dyDescent="0.25">
      <c r="A63" s="89" t="s">
        <v>92</v>
      </c>
      <c r="B63" s="90">
        <v>93114</v>
      </c>
      <c r="C63" s="90" t="s">
        <v>85</v>
      </c>
      <c r="D63" s="91" t="s">
        <v>113</v>
      </c>
      <c r="E63" s="92" t="s">
        <v>96</v>
      </c>
      <c r="F63" s="90" t="s">
        <v>85</v>
      </c>
      <c r="G63" s="90">
        <v>3</v>
      </c>
      <c r="H63" s="90" t="s">
        <v>85</v>
      </c>
      <c r="I63" s="90">
        <v>3</v>
      </c>
      <c r="J63" s="90">
        <v>3</v>
      </c>
      <c r="K63" s="93">
        <f t="shared" ref="K63:M63" si="7">K64+K65+K66</f>
        <v>1748</v>
      </c>
      <c r="L63" s="93">
        <f t="shared" si="7"/>
        <v>1858.8</v>
      </c>
      <c r="M63" s="93">
        <f t="shared" si="7"/>
        <v>1858.8</v>
      </c>
    </row>
    <row r="64" spans="1:13" ht="31.5" x14ac:dyDescent="0.25">
      <c r="A64" s="31" t="s">
        <v>92</v>
      </c>
      <c r="B64" s="36">
        <v>93114</v>
      </c>
      <c r="C64" s="43" t="s">
        <v>94</v>
      </c>
      <c r="D64" s="45" t="s">
        <v>114</v>
      </c>
      <c r="E64" s="52" t="s">
        <v>96</v>
      </c>
      <c r="F64" s="43" t="s">
        <v>91</v>
      </c>
      <c r="G64" s="43">
        <v>1</v>
      </c>
      <c r="H64" s="31" t="s">
        <v>139</v>
      </c>
      <c r="I64" s="31" t="s">
        <v>151</v>
      </c>
      <c r="J64" s="31" t="s">
        <v>151</v>
      </c>
      <c r="K64" s="60">
        <v>620</v>
      </c>
      <c r="L64" s="60">
        <v>636</v>
      </c>
      <c r="M64" s="60">
        <v>636</v>
      </c>
    </row>
    <row r="65" spans="1:13" ht="63" x14ac:dyDescent="0.25">
      <c r="A65" s="31" t="s">
        <v>92</v>
      </c>
      <c r="B65" s="43">
        <v>93114</v>
      </c>
      <c r="C65" s="43" t="s">
        <v>94</v>
      </c>
      <c r="D65" s="37" t="s">
        <v>106</v>
      </c>
      <c r="E65" s="52" t="s">
        <v>96</v>
      </c>
      <c r="F65" s="43" t="s">
        <v>91</v>
      </c>
      <c r="G65" s="43">
        <v>1</v>
      </c>
      <c r="H65" s="31" t="s">
        <v>139</v>
      </c>
      <c r="I65" s="31" t="s">
        <v>151</v>
      </c>
      <c r="J65" s="31" t="s">
        <v>151</v>
      </c>
      <c r="K65" s="42">
        <v>336</v>
      </c>
      <c r="L65" s="42">
        <v>358.8</v>
      </c>
      <c r="M65" s="42">
        <v>358.8</v>
      </c>
    </row>
    <row r="66" spans="1:13" ht="47.25" x14ac:dyDescent="0.25">
      <c r="A66" s="31" t="s">
        <v>92</v>
      </c>
      <c r="B66" s="51">
        <v>93114</v>
      </c>
      <c r="C66" s="51" t="s">
        <v>94</v>
      </c>
      <c r="D66" s="37" t="s">
        <v>107</v>
      </c>
      <c r="E66" s="52" t="s">
        <v>96</v>
      </c>
      <c r="F66" s="51" t="s">
        <v>91</v>
      </c>
      <c r="G66" s="51">
        <v>1</v>
      </c>
      <c r="H66" s="31" t="s">
        <v>139</v>
      </c>
      <c r="I66" s="31" t="s">
        <v>151</v>
      </c>
      <c r="J66" s="31" t="s">
        <v>151</v>
      </c>
      <c r="K66" s="42">
        <v>792</v>
      </c>
      <c r="L66" s="42">
        <v>864</v>
      </c>
      <c r="M66" s="42">
        <v>864</v>
      </c>
    </row>
    <row r="69" spans="1:13" x14ac:dyDescent="0.25">
      <c r="C69" s="142"/>
      <c r="D69" s="143"/>
      <c r="E69" s="143"/>
      <c r="F69" s="143"/>
      <c r="G69" s="143"/>
      <c r="H69" s="143"/>
      <c r="I69" s="143"/>
      <c r="J69" s="143"/>
      <c r="K69" s="143"/>
    </row>
  </sheetData>
  <mergeCells count="18">
    <mergeCell ref="C69:K69"/>
    <mergeCell ref="J6:J7"/>
    <mergeCell ref="H1:M1"/>
    <mergeCell ref="A4:A7"/>
    <mergeCell ref="B4:B7"/>
    <mergeCell ref="C4:C7"/>
    <mergeCell ref="D4:D7"/>
    <mergeCell ref="A2:M2"/>
    <mergeCell ref="E5:E7"/>
    <mergeCell ref="F5:F7"/>
    <mergeCell ref="G6:H6"/>
    <mergeCell ref="E4:J4"/>
    <mergeCell ref="G5:J5"/>
    <mergeCell ref="I6:I7"/>
    <mergeCell ref="K6:K7"/>
    <mergeCell ref="L6:L7"/>
    <mergeCell ref="M6:M7"/>
    <mergeCell ref="K4:M5"/>
  </mergeCells>
  <printOptions horizontalCentered="1"/>
  <pageMargins left="0.78740157480314965" right="0.78740157480314965" top="0.19685039370078741" bottom="0.19685039370078741" header="0.31496062992125984" footer="0.31496062992125984"/>
  <pageSetup paperSize="9" scale="56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9"/>
  <sheetViews>
    <sheetView tabSelected="1" topLeftCell="A7" zoomScale="85" zoomScaleNormal="85" workbookViewId="0">
      <selection activeCell="T16" sqref="T16"/>
    </sheetView>
  </sheetViews>
  <sheetFormatPr defaultColWidth="8.85546875" defaultRowHeight="15.75" x14ac:dyDescent="0.25"/>
  <cols>
    <col min="1" max="1" width="6.28515625" style="27" customWidth="1"/>
    <col min="2" max="2" width="11.28515625" style="27" customWidth="1"/>
    <col min="3" max="3" width="30.28515625" style="27" customWidth="1"/>
    <col min="4" max="4" width="41.5703125" style="27" customWidth="1"/>
    <col min="5" max="5" width="29.7109375" style="40" customWidth="1"/>
    <col min="6" max="6" width="11.140625" style="27" customWidth="1"/>
    <col min="7" max="7" width="11.42578125" style="27" customWidth="1"/>
    <col min="8" max="10" width="14.85546875" style="27" customWidth="1"/>
    <col min="11" max="11" width="15.7109375" style="27" customWidth="1"/>
    <col min="12" max="12" width="14.85546875" style="27" customWidth="1"/>
    <col min="13" max="13" width="15.42578125" style="27" customWidth="1"/>
    <col min="14" max="16384" width="8.85546875" style="27"/>
  </cols>
  <sheetData>
    <row r="1" spans="1:13" ht="37.5" customHeight="1" x14ac:dyDescent="0.25">
      <c r="A1" s="29"/>
      <c r="B1" s="30"/>
      <c r="C1" s="30"/>
      <c r="D1" s="30"/>
      <c r="F1" s="30"/>
      <c r="G1" s="30"/>
      <c r="H1" s="144" t="s">
        <v>160</v>
      </c>
      <c r="I1" s="144"/>
      <c r="J1" s="144"/>
      <c r="K1" s="145"/>
      <c r="L1" s="145"/>
      <c r="M1" s="145"/>
    </row>
    <row r="2" spans="1:13" ht="69" customHeight="1" x14ac:dyDescent="0.25">
      <c r="A2" s="125" t="s">
        <v>142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</row>
    <row r="4" spans="1:13" x14ac:dyDescent="0.25">
      <c r="A4" s="120" t="s">
        <v>90</v>
      </c>
      <c r="B4" s="120" t="s">
        <v>4</v>
      </c>
      <c r="C4" s="121" t="s">
        <v>116</v>
      </c>
      <c r="D4" s="124" t="s">
        <v>89</v>
      </c>
      <c r="E4" s="130" t="s">
        <v>144</v>
      </c>
      <c r="F4" s="132"/>
      <c r="G4" s="132"/>
      <c r="H4" s="132"/>
      <c r="I4" s="132"/>
      <c r="J4" s="133"/>
      <c r="K4" s="136" t="s">
        <v>146</v>
      </c>
      <c r="L4" s="137"/>
      <c r="M4" s="138"/>
    </row>
    <row r="5" spans="1:13" x14ac:dyDescent="0.25">
      <c r="A5" s="120"/>
      <c r="B5" s="120"/>
      <c r="C5" s="122"/>
      <c r="D5" s="124"/>
      <c r="E5" s="127" t="s">
        <v>18</v>
      </c>
      <c r="F5" s="124" t="s">
        <v>88</v>
      </c>
      <c r="G5" s="130" t="s">
        <v>145</v>
      </c>
      <c r="H5" s="134"/>
      <c r="I5" s="134"/>
      <c r="J5" s="131"/>
      <c r="K5" s="139"/>
      <c r="L5" s="140"/>
      <c r="M5" s="141"/>
    </row>
    <row r="6" spans="1:13" x14ac:dyDescent="0.25">
      <c r="A6" s="120"/>
      <c r="B6" s="120"/>
      <c r="C6" s="122"/>
      <c r="D6" s="124"/>
      <c r="E6" s="127"/>
      <c r="F6" s="124"/>
      <c r="G6" s="130">
        <v>2023</v>
      </c>
      <c r="H6" s="131"/>
      <c r="I6" s="121">
        <v>2024</v>
      </c>
      <c r="J6" s="121">
        <v>2025</v>
      </c>
      <c r="K6" s="121">
        <v>2023</v>
      </c>
      <c r="L6" s="121">
        <v>2024</v>
      </c>
      <c r="M6" s="121">
        <v>2025</v>
      </c>
    </row>
    <row r="7" spans="1:13" ht="31.5" x14ac:dyDescent="0.25">
      <c r="A7" s="120"/>
      <c r="B7" s="120"/>
      <c r="C7" s="123"/>
      <c r="D7" s="124"/>
      <c r="E7" s="128"/>
      <c r="F7" s="129"/>
      <c r="G7" s="114" t="s">
        <v>159</v>
      </c>
      <c r="H7" s="112" t="s">
        <v>54</v>
      </c>
      <c r="I7" s="135"/>
      <c r="J7" s="135"/>
      <c r="K7" s="123"/>
      <c r="L7" s="123"/>
      <c r="M7" s="123"/>
    </row>
    <row r="8" spans="1:13" x14ac:dyDescent="0.25">
      <c r="A8" s="24">
        <v>1</v>
      </c>
      <c r="B8" s="24">
        <v>2</v>
      </c>
      <c r="C8" s="24">
        <v>3</v>
      </c>
      <c r="D8" s="24">
        <v>4</v>
      </c>
      <c r="E8" s="112">
        <v>5</v>
      </c>
      <c r="F8" s="24">
        <v>6</v>
      </c>
      <c r="G8" s="24">
        <v>7</v>
      </c>
      <c r="H8" s="24">
        <v>8</v>
      </c>
      <c r="I8" s="24">
        <v>9</v>
      </c>
      <c r="J8" s="24">
        <v>10</v>
      </c>
      <c r="K8" s="24">
        <v>11</v>
      </c>
      <c r="L8" s="24">
        <v>12</v>
      </c>
      <c r="M8" s="24">
        <v>13</v>
      </c>
    </row>
    <row r="9" spans="1:13" s="67" customFormat="1" x14ac:dyDescent="0.25">
      <c r="A9" s="64" t="s">
        <v>85</v>
      </c>
      <c r="B9" s="64" t="s">
        <v>85</v>
      </c>
      <c r="C9" s="64" t="s">
        <v>85</v>
      </c>
      <c r="D9" s="65" t="s">
        <v>155</v>
      </c>
      <c r="E9" s="64" t="s">
        <v>85</v>
      </c>
      <c r="F9" s="64" t="s">
        <v>85</v>
      </c>
      <c r="G9" s="64" t="s">
        <v>85</v>
      </c>
      <c r="H9" s="64" t="s">
        <v>85</v>
      </c>
      <c r="I9" s="64" t="s">
        <v>85</v>
      </c>
      <c r="J9" s="64" t="s">
        <v>85</v>
      </c>
      <c r="K9" s="66">
        <f>K10+K53+K62</f>
        <v>43606.21</v>
      </c>
      <c r="L9" s="66">
        <f>L10+L53+L62</f>
        <v>6519.79</v>
      </c>
      <c r="M9" s="66">
        <f>M10+M53+M62</f>
        <v>6519.79</v>
      </c>
    </row>
    <row r="10" spans="1:13" ht="63" x14ac:dyDescent="0.25">
      <c r="A10" s="68" t="s">
        <v>58</v>
      </c>
      <c r="B10" s="69" t="s">
        <v>85</v>
      </c>
      <c r="C10" s="69" t="s">
        <v>85</v>
      </c>
      <c r="D10" s="70" t="s">
        <v>93</v>
      </c>
      <c r="E10" s="70" t="s">
        <v>108</v>
      </c>
      <c r="F10" s="69" t="s">
        <v>80</v>
      </c>
      <c r="G10" s="69">
        <v>1</v>
      </c>
      <c r="H10" s="69" t="s">
        <v>85</v>
      </c>
      <c r="I10" s="69">
        <v>1</v>
      </c>
      <c r="J10" s="69">
        <v>1</v>
      </c>
      <c r="K10" s="71">
        <f>K11+K20+K46</f>
        <v>24700.809999999998</v>
      </c>
      <c r="L10" s="71">
        <f>L11+L20+L46</f>
        <v>2977.99</v>
      </c>
      <c r="M10" s="71">
        <f>M11+M20+M46</f>
        <v>2977.99</v>
      </c>
    </row>
    <row r="11" spans="1:13" ht="31.5" x14ac:dyDescent="0.25">
      <c r="A11" s="78" t="s">
        <v>58</v>
      </c>
      <c r="B11" s="79">
        <v>93112</v>
      </c>
      <c r="C11" s="79" t="s">
        <v>85</v>
      </c>
      <c r="D11" s="83" t="s">
        <v>111</v>
      </c>
      <c r="E11" s="86" t="s">
        <v>96</v>
      </c>
      <c r="F11" s="77" t="s">
        <v>110</v>
      </c>
      <c r="G11" s="77">
        <v>3</v>
      </c>
      <c r="H11" s="77" t="s">
        <v>85</v>
      </c>
      <c r="I11" s="77">
        <v>3</v>
      </c>
      <c r="J11" s="77">
        <v>3</v>
      </c>
      <c r="K11" s="80">
        <f>K12+K13+K14+K15+K16+K17+K18+K19</f>
        <v>1178.27</v>
      </c>
      <c r="L11" s="80">
        <f>L12+L19</f>
        <v>300</v>
      </c>
      <c r="M11" s="80">
        <f>M12+M19</f>
        <v>300</v>
      </c>
    </row>
    <row r="12" spans="1:13" ht="47.25" x14ac:dyDescent="0.25">
      <c r="A12" s="31" t="s">
        <v>58</v>
      </c>
      <c r="B12" s="112">
        <v>93112</v>
      </c>
      <c r="C12" s="112" t="s">
        <v>94</v>
      </c>
      <c r="D12" s="25" t="s">
        <v>95</v>
      </c>
      <c r="E12" s="113" t="s">
        <v>96</v>
      </c>
      <c r="F12" s="112" t="s">
        <v>91</v>
      </c>
      <c r="G12" s="112">
        <v>3</v>
      </c>
      <c r="H12" s="31" t="s">
        <v>139</v>
      </c>
      <c r="I12" s="31" t="s">
        <v>150</v>
      </c>
      <c r="J12" s="31" t="s">
        <v>150</v>
      </c>
      <c r="K12" s="39">
        <v>300</v>
      </c>
      <c r="L12" s="39">
        <v>300</v>
      </c>
      <c r="M12" s="39">
        <v>300</v>
      </c>
    </row>
    <row r="13" spans="1:13" ht="31.5" x14ac:dyDescent="0.25">
      <c r="A13" s="31" t="s">
        <v>58</v>
      </c>
      <c r="B13" s="112">
        <v>93112</v>
      </c>
      <c r="C13" s="112" t="s">
        <v>94</v>
      </c>
      <c r="D13" s="101" t="str">
        <f>'[1]Приложение 6 '!F24</f>
        <v>Закупка кроватей</v>
      </c>
      <c r="E13" s="113" t="str">
        <f>'[1]Приложение 6 '!G24</f>
        <v xml:space="preserve">количество </v>
      </c>
      <c r="F13" s="112" t="str">
        <f>'[1]Приложение 6 '!H24</f>
        <v>ед.</v>
      </c>
      <c r="G13" s="112">
        <v>31</v>
      </c>
      <c r="H13" s="31" t="s">
        <v>139</v>
      </c>
      <c r="I13" s="47" t="s">
        <v>154</v>
      </c>
      <c r="J13" s="47" t="s">
        <v>154</v>
      </c>
      <c r="K13" s="39">
        <v>133.30000000000001</v>
      </c>
      <c r="L13" s="39">
        <v>0</v>
      </c>
      <c r="M13" s="39">
        <v>0</v>
      </c>
    </row>
    <row r="14" spans="1:13" ht="31.5" x14ac:dyDescent="0.25">
      <c r="A14" s="31" t="s">
        <v>58</v>
      </c>
      <c r="B14" s="112">
        <v>93112</v>
      </c>
      <c r="C14" s="112" t="s">
        <v>94</v>
      </c>
      <c r="D14" s="101" t="str">
        <f>'[1]Приложение 6 '!F28</f>
        <v>Закупка матрацев</v>
      </c>
      <c r="E14" s="113" t="str">
        <f t="shared" ref="E14:E16" si="0">$E$13</f>
        <v xml:space="preserve">количество </v>
      </c>
      <c r="F14" s="112" t="str">
        <f>$F$13</f>
        <v>ед.</v>
      </c>
      <c r="G14" s="112">
        <v>31</v>
      </c>
      <c r="H14" s="31" t="s">
        <v>139</v>
      </c>
      <c r="I14" s="47" t="s">
        <v>154</v>
      </c>
      <c r="J14" s="47" t="s">
        <v>154</v>
      </c>
      <c r="K14" s="39">
        <v>35.96</v>
      </c>
      <c r="L14" s="39">
        <v>0</v>
      </c>
      <c r="M14" s="39">
        <v>0</v>
      </c>
    </row>
    <row r="15" spans="1:13" ht="31.5" x14ac:dyDescent="0.25">
      <c r="A15" s="31" t="s">
        <v>58</v>
      </c>
      <c r="B15" s="112">
        <v>93112</v>
      </c>
      <c r="C15" s="112" t="s">
        <v>94</v>
      </c>
      <c r="D15" s="101" t="s">
        <v>166</v>
      </c>
      <c r="E15" s="113" t="str">
        <f t="shared" si="0"/>
        <v xml:space="preserve">количество </v>
      </c>
      <c r="F15" s="112" t="str">
        <f>$F$13</f>
        <v>ед.</v>
      </c>
      <c r="G15" s="112">
        <v>31</v>
      </c>
      <c r="H15" s="31" t="s">
        <v>139</v>
      </c>
      <c r="I15" s="47" t="s">
        <v>154</v>
      </c>
      <c r="J15" s="47" t="s">
        <v>154</v>
      </c>
      <c r="K15" s="39">
        <v>6.2</v>
      </c>
      <c r="L15" s="39">
        <v>0</v>
      </c>
      <c r="M15" s="39">
        <v>0</v>
      </c>
    </row>
    <row r="16" spans="1:13" ht="31.5" x14ac:dyDescent="0.25">
      <c r="A16" s="31" t="s">
        <v>58</v>
      </c>
      <c r="B16" s="112">
        <v>93112</v>
      </c>
      <c r="C16" s="112" t="s">
        <v>94</v>
      </c>
      <c r="D16" s="101" t="s">
        <v>167</v>
      </c>
      <c r="E16" s="113" t="str">
        <f t="shared" si="0"/>
        <v xml:space="preserve">количество </v>
      </c>
      <c r="F16" s="112" t="str">
        <f>$F$13</f>
        <v>ед.</v>
      </c>
      <c r="G16" s="112">
        <v>62</v>
      </c>
      <c r="H16" s="31" t="s">
        <v>139</v>
      </c>
      <c r="I16" s="47" t="s">
        <v>154</v>
      </c>
      <c r="J16" s="47" t="s">
        <v>154</v>
      </c>
      <c r="K16" s="39">
        <v>36.89</v>
      </c>
      <c r="L16" s="39">
        <v>0</v>
      </c>
      <c r="M16" s="39">
        <v>0</v>
      </c>
    </row>
    <row r="17" spans="1:13" ht="31.5" x14ac:dyDescent="0.25">
      <c r="A17" s="31" t="s">
        <v>58</v>
      </c>
      <c r="B17" s="112">
        <v>93112</v>
      </c>
      <c r="C17" s="112" t="s">
        <v>94</v>
      </c>
      <c r="D17" s="101" t="s">
        <v>168</v>
      </c>
      <c r="E17" s="113" t="str">
        <f>'[1]Приложение 6 '!G28</f>
        <v xml:space="preserve">количество </v>
      </c>
      <c r="F17" s="112" t="str">
        <f>'[1]Приложение 6 '!H28</f>
        <v>ед.</v>
      </c>
      <c r="G17" s="112">
        <v>31</v>
      </c>
      <c r="H17" s="31" t="s">
        <v>139</v>
      </c>
      <c r="I17" s="47" t="s">
        <v>154</v>
      </c>
      <c r="J17" s="47" t="s">
        <v>154</v>
      </c>
      <c r="K17" s="39">
        <v>29.76</v>
      </c>
      <c r="L17" s="39">
        <v>0</v>
      </c>
      <c r="M17" s="39">
        <v>0</v>
      </c>
    </row>
    <row r="18" spans="1:13" ht="31.5" x14ac:dyDescent="0.25">
      <c r="A18" s="31" t="s">
        <v>58</v>
      </c>
      <c r="B18" s="112">
        <v>93112</v>
      </c>
      <c r="C18" s="112" t="s">
        <v>94</v>
      </c>
      <c r="D18" s="101" t="s">
        <v>169</v>
      </c>
      <c r="E18" s="113" t="str">
        <f t="shared" ref="E18:E51" si="1">$E$13</f>
        <v xml:space="preserve">количество </v>
      </c>
      <c r="F18" s="112" t="str">
        <f>$F$13</f>
        <v>ед.</v>
      </c>
      <c r="G18" s="112">
        <v>31</v>
      </c>
      <c r="H18" s="31" t="s">
        <v>139</v>
      </c>
      <c r="I18" s="47" t="s">
        <v>154</v>
      </c>
      <c r="J18" s="47" t="s">
        <v>154</v>
      </c>
      <c r="K18" s="39">
        <v>42.16</v>
      </c>
      <c r="L18" s="39">
        <v>0</v>
      </c>
      <c r="M18" s="39">
        <v>0</v>
      </c>
    </row>
    <row r="19" spans="1:13" ht="66.75" customHeight="1" x14ac:dyDescent="0.25">
      <c r="A19" s="31" t="s">
        <v>58</v>
      </c>
      <c r="B19" s="46">
        <v>93112</v>
      </c>
      <c r="C19" s="115" t="s">
        <v>161</v>
      </c>
      <c r="D19" s="48" t="s">
        <v>186</v>
      </c>
      <c r="E19" s="113" t="s">
        <v>185</v>
      </c>
      <c r="F19" s="112" t="s">
        <v>91</v>
      </c>
      <c r="G19" s="112">
        <v>15</v>
      </c>
      <c r="H19" s="31" t="s">
        <v>139</v>
      </c>
      <c r="I19" s="47" t="s">
        <v>154</v>
      </c>
      <c r="J19" s="47" t="s">
        <v>154</v>
      </c>
      <c r="K19" s="39">
        <v>594</v>
      </c>
      <c r="L19" s="39">
        <v>0</v>
      </c>
      <c r="M19" s="39">
        <v>0</v>
      </c>
    </row>
    <row r="20" spans="1:13" ht="31.5" x14ac:dyDescent="0.25">
      <c r="A20" s="78" t="s">
        <v>58</v>
      </c>
      <c r="B20" s="79">
        <v>93113</v>
      </c>
      <c r="C20" s="79" t="s">
        <v>85</v>
      </c>
      <c r="D20" s="84" t="s">
        <v>149</v>
      </c>
      <c r="E20" s="86" t="s">
        <v>158</v>
      </c>
      <c r="F20" s="77" t="s">
        <v>118</v>
      </c>
      <c r="G20" s="77">
        <f>G24+G25+G26+G27+G28+G29</f>
        <v>1024.5</v>
      </c>
      <c r="H20" s="77" t="s">
        <v>85</v>
      </c>
      <c r="I20" s="77">
        <f>I24+I25+I26+I27+I28+I29</f>
        <v>1024.5</v>
      </c>
      <c r="J20" s="77">
        <f>J24+J25+J26+J27+J28+J29</f>
        <v>1024.5</v>
      </c>
      <c r="K20" s="87">
        <f>K21+K22+K23+K24+K25++K26+K27+K28+K29+K30+K31+K32+K33+K34+K35+K36+K37+K38+K39+K40++K41+K42+K43+K44+K45</f>
        <v>6170.38</v>
      </c>
      <c r="L20" s="80">
        <f t="shared" ref="L20:M20" si="2">L21+L22+L23+L24+L25++L26+L27+L28+L29+L30+L31+L32+L33+L34+L35+L36+L37+L38</f>
        <v>2677.99</v>
      </c>
      <c r="M20" s="80">
        <f t="shared" si="2"/>
        <v>2677.99</v>
      </c>
    </row>
    <row r="21" spans="1:13" ht="63" x14ac:dyDescent="0.25">
      <c r="A21" s="31" t="s">
        <v>58</v>
      </c>
      <c r="B21" s="112">
        <v>93113</v>
      </c>
      <c r="C21" s="112" t="s">
        <v>94</v>
      </c>
      <c r="D21" s="28" t="s">
        <v>98</v>
      </c>
      <c r="E21" s="113" t="s">
        <v>97</v>
      </c>
      <c r="F21" s="112" t="s">
        <v>91</v>
      </c>
      <c r="G21" s="112">
        <v>365</v>
      </c>
      <c r="H21" s="31" t="s">
        <v>139</v>
      </c>
      <c r="I21" s="31" t="s">
        <v>152</v>
      </c>
      <c r="J21" s="31" t="s">
        <v>152</v>
      </c>
      <c r="K21" s="39">
        <v>500</v>
      </c>
      <c r="L21" s="39">
        <v>500</v>
      </c>
      <c r="M21" s="39">
        <v>500</v>
      </c>
    </row>
    <row r="22" spans="1:13" ht="47.25" x14ac:dyDescent="0.25">
      <c r="A22" s="31" t="s">
        <v>58</v>
      </c>
      <c r="B22" s="112">
        <v>93113</v>
      </c>
      <c r="C22" s="112" t="s">
        <v>94</v>
      </c>
      <c r="D22" s="28" t="s">
        <v>99</v>
      </c>
      <c r="E22" s="113" t="s">
        <v>100</v>
      </c>
      <c r="F22" s="112" t="s">
        <v>91</v>
      </c>
      <c r="G22" s="112">
        <v>1</v>
      </c>
      <c r="H22" s="31" t="s">
        <v>139</v>
      </c>
      <c r="I22" s="31" t="s">
        <v>151</v>
      </c>
      <c r="J22" s="31" t="s">
        <v>151</v>
      </c>
      <c r="K22" s="39">
        <v>455.4</v>
      </c>
      <c r="L22" s="39">
        <v>456</v>
      </c>
      <c r="M22" s="39">
        <v>456</v>
      </c>
    </row>
    <row r="23" spans="1:13" ht="31.5" x14ac:dyDescent="0.25">
      <c r="A23" s="31" t="s">
        <v>58</v>
      </c>
      <c r="B23" s="112">
        <v>93113</v>
      </c>
      <c r="C23" s="112" t="s">
        <v>94</v>
      </c>
      <c r="D23" s="28" t="s">
        <v>101</v>
      </c>
      <c r="E23" s="113" t="s">
        <v>96</v>
      </c>
      <c r="F23" s="112" t="s">
        <v>91</v>
      </c>
      <c r="G23" s="112">
        <v>1</v>
      </c>
      <c r="H23" s="31" t="s">
        <v>139</v>
      </c>
      <c r="I23" s="31" t="s">
        <v>151</v>
      </c>
      <c r="J23" s="31" t="s">
        <v>151</v>
      </c>
      <c r="K23" s="39">
        <v>143</v>
      </c>
      <c r="L23" s="39">
        <v>192</v>
      </c>
      <c r="M23" s="39">
        <v>192</v>
      </c>
    </row>
    <row r="24" spans="1:13" ht="31.5" x14ac:dyDescent="0.25">
      <c r="A24" s="31" t="s">
        <v>58</v>
      </c>
      <c r="B24" s="112">
        <v>93113</v>
      </c>
      <c r="C24" s="112" t="s">
        <v>94</v>
      </c>
      <c r="D24" s="28" t="s">
        <v>119</v>
      </c>
      <c r="E24" s="113" t="s">
        <v>115</v>
      </c>
      <c r="F24" s="112" t="s">
        <v>118</v>
      </c>
      <c r="G24" s="112">
        <v>359.6</v>
      </c>
      <c r="H24" s="31" t="s">
        <v>143</v>
      </c>
      <c r="I24" s="112">
        <v>359.6</v>
      </c>
      <c r="J24" s="112">
        <v>359.6</v>
      </c>
      <c r="K24" s="39">
        <v>82.26</v>
      </c>
      <c r="L24" s="39">
        <v>115.07</v>
      </c>
      <c r="M24" s="39">
        <v>115.07</v>
      </c>
    </row>
    <row r="25" spans="1:13" ht="31.5" x14ac:dyDescent="0.25">
      <c r="A25" s="31" t="s">
        <v>58</v>
      </c>
      <c r="B25" s="112">
        <v>93113</v>
      </c>
      <c r="C25" s="112" t="s">
        <v>94</v>
      </c>
      <c r="D25" s="28" t="s">
        <v>120</v>
      </c>
      <c r="E25" s="113" t="s">
        <v>115</v>
      </c>
      <c r="F25" s="112" t="s">
        <v>118</v>
      </c>
      <c r="G25" s="112">
        <v>165.1</v>
      </c>
      <c r="H25" s="31" t="s">
        <v>143</v>
      </c>
      <c r="I25" s="112">
        <v>165.1</v>
      </c>
      <c r="J25" s="112">
        <v>165.1</v>
      </c>
      <c r="K25" s="39">
        <v>48.8</v>
      </c>
      <c r="L25" s="39">
        <v>86.68</v>
      </c>
      <c r="M25" s="39">
        <v>86.68</v>
      </c>
    </row>
    <row r="26" spans="1:13" ht="31.5" x14ac:dyDescent="0.25">
      <c r="A26" s="31" t="s">
        <v>58</v>
      </c>
      <c r="B26" s="112">
        <v>93113</v>
      </c>
      <c r="C26" s="112" t="s">
        <v>94</v>
      </c>
      <c r="D26" s="28" t="s">
        <v>121</v>
      </c>
      <c r="E26" s="113" t="s">
        <v>115</v>
      </c>
      <c r="F26" s="112" t="s">
        <v>118</v>
      </c>
      <c r="G26" s="112">
        <v>121.4</v>
      </c>
      <c r="H26" s="31" t="s">
        <v>143</v>
      </c>
      <c r="I26" s="112">
        <v>121.4</v>
      </c>
      <c r="J26" s="112">
        <v>121.4</v>
      </c>
      <c r="K26" s="39">
        <v>39.86</v>
      </c>
      <c r="L26" s="39">
        <v>35.21</v>
      </c>
      <c r="M26" s="39">
        <v>35.21</v>
      </c>
    </row>
    <row r="27" spans="1:13" ht="31.5" x14ac:dyDescent="0.25">
      <c r="A27" s="31" t="s">
        <v>58</v>
      </c>
      <c r="B27" s="112">
        <v>93113</v>
      </c>
      <c r="C27" s="112" t="s">
        <v>94</v>
      </c>
      <c r="D27" s="28" t="s">
        <v>122</v>
      </c>
      <c r="E27" s="113" t="s">
        <v>115</v>
      </c>
      <c r="F27" s="112" t="s">
        <v>118</v>
      </c>
      <c r="G27" s="112">
        <v>257.39999999999998</v>
      </c>
      <c r="H27" s="31" t="s">
        <v>143</v>
      </c>
      <c r="I27" s="112">
        <v>257.39999999999998</v>
      </c>
      <c r="J27" s="112">
        <v>257.39999999999998</v>
      </c>
      <c r="K27" s="39">
        <v>47.74</v>
      </c>
      <c r="L27" s="39">
        <v>44.53</v>
      </c>
      <c r="M27" s="39">
        <v>44.53</v>
      </c>
    </row>
    <row r="28" spans="1:13" ht="31.5" x14ac:dyDescent="0.25">
      <c r="A28" s="31" t="s">
        <v>58</v>
      </c>
      <c r="B28" s="112">
        <v>93113</v>
      </c>
      <c r="C28" s="112" t="s">
        <v>94</v>
      </c>
      <c r="D28" s="28" t="s">
        <v>123</v>
      </c>
      <c r="E28" s="113" t="s">
        <v>115</v>
      </c>
      <c r="F28" s="112" t="s">
        <v>118</v>
      </c>
      <c r="G28" s="112">
        <v>63</v>
      </c>
      <c r="H28" s="31" t="s">
        <v>143</v>
      </c>
      <c r="I28" s="112">
        <v>63</v>
      </c>
      <c r="J28" s="112">
        <v>63</v>
      </c>
      <c r="K28" s="39">
        <v>20.170000000000002</v>
      </c>
      <c r="L28" s="39">
        <v>24.19</v>
      </c>
      <c r="M28" s="39">
        <v>24.19</v>
      </c>
    </row>
    <row r="29" spans="1:13" ht="31.5" x14ac:dyDescent="0.25">
      <c r="A29" s="31" t="s">
        <v>58</v>
      </c>
      <c r="B29" s="112">
        <v>93113</v>
      </c>
      <c r="C29" s="112" t="s">
        <v>94</v>
      </c>
      <c r="D29" s="28" t="s">
        <v>124</v>
      </c>
      <c r="E29" s="113" t="s">
        <v>115</v>
      </c>
      <c r="F29" s="112" t="s">
        <v>118</v>
      </c>
      <c r="G29" s="112">
        <v>58</v>
      </c>
      <c r="H29" s="31" t="s">
        <v>143</v>
      </c>
      <c r="I29" s="112">
        <v>58</v>
      </c>
      <c r="J29" s="112">
        <v>58</v>
      </c>
      <c r="K29" s="39">
        <v>5.94</v>
      </c>
      <c r="L29" s="39">
        <v>5.22</v>
      </c>
      <c r="M29" s="39">
        <v>5.22</v>
      </c>
    </row>
    <row r="30" spans="1:13" ht="31.5" x14ac:dyDescent="0.25">
      <c r="A30" s="31" t="s">
        <v>58</v>
      </c>
      <c r="B30" s="112">
        <v>93113</v>
      </c>
      <c r="C30" s="112" t="s">
        <v>94</v>
      </c>
      <c r="D30" s="28" t="s">
        <v>125</v>
      </c>
      <c r="E30" s="113" t="s">
        <v>115</v>
      </c>
      <c r="F30" s="112" t="s">
        <v>126</v>
      </c>
      <c r="G30" s="112">
        <v>486</v>
      </c>
      <c r="H30" s="31" t="s">
        <v>143</v>
      </c>
      <c r="I30" s="112">
        <v>486</v>
      </c>
      <c r="J30" s="112">
        <v>486</v>
      </c>
      <c r="K30" s="39">
        <v>1.96</v>
      </c>
      <c r="L30" s="39">
        <v>1.7</v>
      </c>
      <c r="M30" s="39">
        <v>1.7</v>
      </c>
    </row>
    <row r="31" spans="1:13" ht="31.5" x14ac:dyDescent="0.25">
      <c r="A31" s="31" t="s">
        <v>58</v>
      </c>
      <c r="B31" s="112">
        <v>93113</v>
      </c>
      <c r="C31" s="112" t="s">
        <v>94</v>
      </c>
      <c r="D31" s="28" t="s">
        <v>127</v>
      </c>
      <c r="E31" s="113" t="s">
        <v>115</v>
      </c>
      <c r="F31" s="112" t="s">
        <v>128</v>
      </c>
      <c r="G31" s="112">
        <v>565</v>
      </c>
      <c r="H31" s="31" t="s">
        <v>143</v>
      </c>
      <c r="I31" s="112">
        <v>565</v>
      </c>
      <c r="J31" s="112">
        <v>565</v>
      </c>
      <c r="K31" s="39">
        <v>72.8</v>
      </c>
      <c r="L31" s="39">
        <v>70.63</v>
      </c>
      <c r="M31" s="39">
        <v>70.63</v>
      </c>
    </row>
    <row r="32" spans="1:13" ht="31.5" x14ac:dyDescent="0.25">
      <c r="A32" s="31" t="s">
        <v>58</v>
      </c>
      <c r="B32" s="112">
        <v>93113</v>
      </c>
      <c r="C32" s="112" t="s">
        <v>94</v>
      </c>
      <c r="D32" s="28" t="s">
        <v>129</v>
      </c>
      <c r="E32" s="113" t="s">
        <v>115</v>
      </c>
      <c r="F32" s="112" t="s">
        <v>80</v>
      </c>
      <c r="G32" s="112">
        <v>5</v>
      </c>
      <c r="H32" s="31" t="s">
        <v>143</v>
      </c>
      <c r="I32" s="112">
        <v>5</v>
      </c>
      <c r="J32" s="112">
        <v>5</v>
      </c>
      <c r="K32" s="39">
        <v>32.83</v>
      </c>
      <c r="L32" s="39">
        <v>33.479999999999997</v>
      </c>
      <c r="M32" s="39">
        <v>33.479999999999997</v>
      </c>
    </row>
    <row r="33" spans="1:13" ht="31.5" x14ac:dyDescent="0.25">
      <c r="A33" s="31" t="s">
        <v>58</v>
      </c>
      <c r="B33" s="112">
        <v>93113</v>
      </c>
      <c r="C33" s="112" t="s">
        <v>94</v>
      </c>
      <c r="D33" s="28" t="s">
        <v>130</v>
      </c>
      <c r="E33" s="113" t="s">
        <v>115</v>
      </c>
      <c r="F33" s="112" t="s">
        <v>80</v>
      </c>
      <c r="G33" s="112">
        <v>1</v>
      </c>
      <c r="H33" s="31" t="s">
        <v>143</v>
      </c>
      <c r="I33" s="112">
        <v>1</v>
      </c>
      <c r="J33" s="112">
        <v>1</v>
      </c>
      <c r="K33" s="39">
        <v>2.15</v>
      </c>
      <c r="L33" s="39">
        <v>1.45</v>
      </c>
      <c r="M33" s="39">
        <v>1.45</v>
      </c>
    </row>
    <row r="34" spans="1:13" ht="31.5" x14ac:dyDescent="0.25">
      <c r="A34" s="31" t="s">
        <v>58</v>
      </c>
      <c r="B34" s="112">
        <v>93113</v>
      </c>
      <c r="C34" s="112" t="s">
        <v>94</v>
      </c>
      <c r="D34" s="28" t="s">
        <v>131</v>
      </c>
      <c r="E34" s="113" t="s">
        <v>115</v>
      </c>
      <c r="F34" s="112" t="s">
        <v>80</v>
      </c>
      <c r="G34" s="112">
        <v>1</v>
      </c>
      <c r="H34" s="31" t="s">
        <v>143</v>
      </c>
      <c r="I34" s="112">
        <v>1</v>
      </c>
      <c r="J34" s="112">
        <v>1</v>
      </c>
      <c r="K34" s="39">
        <v>1.2</v>
      </c>
      <c r="L34" s="39">
        <v>0.35</v>
      </c>
      <c r="M34" s="39">
        <v>0.35</v>
      </c>
    </row>
    <row r="35" spans="1:13" ht="31.5" x14ac:dyDescent="0.25">
      <c r="A35" s="31" t="s">
        <v>58</v>
      </c>
      <c r="B35" s="112">
        <v>93113</v>
      </c>
      <c r="C35" s="112" t="s">
        <v>94</v>
      </c>
      <c r="D35" s="28" t="s">
        <v>132</v>
      </c>
      <c r="E35" s="113" t="s">
        <v>115</v>
      </c>
      <c r="F35" s="112" t="s">
        <v>80</v>
      </c>
      <c r="G35" s="112">
        <v>1</v>
      </c>
      <c r="H35" s="31" t="s">
        <v>143</v>
      </c>
      <c r="I35" s="112">
        <v>1</v>
      </c>
      <c r="J35" s="112">
        <v>1</v>
      </c>
      <c r="K35" s="39">
        <v>68.709999999999994</v>
      </c>
      <c r="L35" s="39">
        <v>49.73</v>
      </c>
      <c r="M35" s="39">
        <v>49.73</v>
      </c>
    </row>
    <row r="36" spans="1:13" ht="47.25" x14ac:dyDescent="0.25">
      <c r="A36" s="31" t="s">
        <v>58</v>
      </c>
      <c r="B36" s="112">
        <v>93113</v>
      </c>
      <c r="C36" s="112" t="s">
        <v>94</v>
      </c>
      <c r="D36" s="28" t="s">
        <v>133</v>
      </c>
      <c r="E36" s="113" t="s">
        <v>115</v>
      </c>
      <c r="F36" s="112" t="s">
        <v>80</v>
      </c>
      <c r="G36" s="112">
        <v>6</v>
      </c>
      <c r="H36" s="31" t="s">
        <v>143</v>
      </c>
      <c r="I36" s="112">
        <v>6</v>
      </c>
      <c r="J36" s="112">
        <v>6</v>
      </c>
      <c r="K36" s="39">
        <v>48</v>
      </c>
      <c r="L36" s="39">
        <v>67.72</v>
      </c>
      <c r="M36" s="39">
        <v>67.72</v>
      </c>
    </row>
    <row r="37" spans="1:13" ht="47.25" x14ac:dyDescent="0.25">
      <c r="A37" s="31" t="s">
        <v>58</v>
      </c>
      <c r="B37" s="112">
        <v>93113</v>
      </c>
      <c r="C37" s="112" t="s">
        <v>94</v>
      </c>
      <c r="D37" s="28" t="s">
        <v>135</v>
      </c>
      <c r="E37" s="113" t="s">
        <v>115</v>
      </c>
      <c r="F37" s="112" t="s">
        <v>134</v>
      </c>
      <c r="G37" s="112">
        <v>3</v>
      </c>
      <c r="H37" s="31" t="s">
        <v>143</v>
      </c>
      <c r="I37" s="112">
        <v>3</v>
      </c>
      <c r="J37" s="112">
        <v>3</v>
      </c>
      <c r="K37" s="39">
        <v>609.99</v>
      </c>
      <c r="L37" s="39">
        <v>225.29</v>
      </c>
      <c r="M37" s="39">
        <v>225.29</v>
      </c>
    </row>
    <row r="38" spans="1:13" ht="31.5" x14ac:dyDescent="0.25">
      <c r="A38" s="31" t="s">
        <v>58</v>
      </c>
      <c r="B38" s="112">
        <v>93113</v>
      </c>
      <c r="C38" s="112" t="s">
        <v>94</v>
      </c>
      <c r="D38" s="28" t="s">
        <v>136</v>
      </c>
      <c r="E38" s="113" t="s">
        <v>115</v>
      </c>
      <c r="F38" s="112" t="s">
        <v>134</v>
      </c>
      <c r="G38" s="112">
        <v>3</v>
      </c>
      <c r="H38" s="31" t="s">
        <v>143</v>
      </c>
      <c r="I38" s="112">
        <v>3</v>
      </c>
      <c r="J38" s="112">
        <v>3</v>
      </c>
      <c r="K38" s="39">
        <v>457.37</v>
      </c>
      <c r="L38" s="39">
        <v>768.74</v>
      </c>
      <c r="M38" s="39">
        <v>768.74</v>
      </c>
    </row>
    <row r="39" spans="1:13" ht="31.5" x14ac:dyDescent="0.25">
      <c r="A39" s="31" t="s">
        <v>58</v>
      </c>
      <c r="B39" s="112">
        <v>93113</v>
      </c>
      <c r="C39" s="112" t="s">
        <v>94</v>
      </c>
      <c r="D39" s="28" t="s">
        <v>174</v>
      </c>
      <c r="E39" s="113" t="s">
        <v>115</v>
      </c>
      <c r="F39" s="112" t="s">
        <v>80</v>
      </c>
      <c r="G39" s="112">
        <v>20826</v>
      </c>
      <c r="H39" s="31" t="s">
        <v>139</v>
      </c>
      <c r="I39" s="47" t="s">
        <v>154</v>
      </c>
      <c r="J39" s="47" t="s">
        <v>154</v>
      </c>
      <c r="K39" s="39">
        <v>199.93</v>
      </c>
      <c r="L39" s="39">
        <v>0</v>
      </c>
      <c r="M39" s="39">
        <v>0</v>
      </c>
    </row>
    <row r="40" spans="1:13" ht="31.5" x14ac:dyDescent="0.25">
      <c r="A40" s="31" t="s">
        <v>58</v>
      </c>
      <c r="B40" s="112">
        <v>93113</v>
      </c>
      <c r="C40" s="112" t="s">
        <v>94</v>
      </c>
      <c r="D40" s="28" t="s">
        <v>175</v>
      </c>
      <c r="E40" s="113" t="s">
        <v>115</v>
      </c>
      <c r="F40" s="112" t="s">
        <v>80</v>
      </c>
      <c r="G40" s="112">
        <v>1920</v>
      </c>
      <c r="H40" s="31" t="s">
        <v>139</v>
      </c>
      <c r="I40" s="47" t="s">
        <v>154</v>
      </c>
      <c r="J40" s="47" t="s">
        <v>154</v>
      </c>
      <c r="K40" s="39">
        <v>1381.16</v>
      </c>
      <c r="L40" s="39">
        <v>0</v>
      </c>
      <c r="M40" s="39">
        <v>0</v>
      </c>
    </row>
    <row r="41" spans="1:13" ht="31.5" x14ac:dyDescent="0.25">
      <c r="A41" s="31" t="s">
        <v>58</v>
      </c>
      <c r="B41" s="112">
        <v>93113</v>
      </c>
      <c r="C41" s="112" t="s">
        <v>94</v>
      </c>
      <c r="D41" s="28" t="s">
        <v>176</v>
      </c>
      <c r="E41" s="113" t="s">
        <v>115</v>
      </c>
      <c r="F41" s="112" t="s">
        <v>80</v>
      </c>
      <c r="G41" s="112">
        <v>3180</v>
      </c>
      <c r="H41" s="31" t="s">
        <v>139</v>
      </c>
      <c r="I41" s="47" t="s">
        <v>154</v>
      </c>
      <c r="J41" s="47" t="s">
        <v>154</v>
      </c>
      <c r="K41" s="39">
        <v>1782.59</v>
      </c>
      <c r="L41" s="39">
        <v>0</v>
      </c>
      <c r="M41" s="39">
        <v>0</v>
      </c>
    </row>
    <row r="42" spans="1:13" ht="31.5" x14ac:dyDescent="0.25">
      <c r="A42" s="31" t="s">
        <v>58</v>
      </c>
      <c r="B42" s="112">
        <v>93113</v>
      </c>
      <c r="C42" s="112" t="s">
        <v>94</v>
      </c>
      <c r="D42" s="28" t="s">
        <v>177</v>
      </c>
      <c r="E42" s="113" t="s">
        <v>115</v>
      </c>
      <c r="F42" s="112" t="s">
        <v>80</v>
      </c>
      <c r="G42" s="112">
        <v>1745</v>
      </c>
      <c r="H42" s="31" t="s">
        <v>139</v>
      </c>
      <c r="I42" s="47" t="s">
        <v>154</v>
      </c>
      <c r="J42" s="47" t="s">
        <v>154</v>
      </c>
      <c r="K42" s="39">
        <v>24</v>
      </c>
      <c r="L42" s="39">
        <v>0</v>
      </c>
      <c r="M42" s="39">
        <v>0</v>
      </c>
    </row>
    <row r="43" spans="1:13" ht="31.5" x14ac:dyDescent="0.25">
      <c r="A43" s="31" t="s">
        <v>58</v>
      </c>
      <c r="B43" s="112">
        <v>93113</v>
      </c>
      <c r="C43" s="112" t="s">
        <v>94</v>
      </c>
      <c r="D43" s="28" t="s">
        <v>125</v>
      </c>
      <c r="E43" s="113" t="s">
        <v>173</v>
      </c>
      <c r="F43" s="112" t="s">
        <v>80</v>
      </c>
      <c r="G43" s="112">
        <v>3490</v>
      </c>
      <c r="H43" s="31" t="s">
        <v>139</v>
      </c>
      <c r="I43" s="47" t="s">
        <v>154</v>
      </c>
      <c r="J43" s="47" t="s">
        <v>154</v>
      </c>
      <c r="K43" s="39">
        <v>13.95</v>
      </c>
      <c r="L43" s="39">
        <v>0</v>
      </c>
      <c r="M43" s="39">
        <v>0</v>
      </c>
    </row>
    <row r="44" spans="1:13" ht="31.5" x14ac:dyDescent="0.25">
      <c r="A44" s="31" t="s">
        <v>58</v>
      </c>
      <c r="B44" s="112">
        <v>93113</v>
      </c>
      <c r="C44" s="112" t="s">
        <v>94</v>
      </c>
      <c r="D44" s="28" t="s">
        <v>178</v>
      </c>
      <c r="E44" s="113" t="s">
        <v>158</v>
      </c>
      <c r="F44" s="112" t="s">
        <v>80</v>
      </c>
      <c r="G44" s="112">
        <v>175</v>
      </c>
      <c r="H44" s="31" t="s">
        <v>139</v>
      </c>
      <c r="I44" s="47" t="s">
        <v>154</v>
      </c>
      <c r="J44" s="47" t="s">
        <v>154</v>
      </c>
      <c r="K44" s="39">
        <v>79.95</v>
      </c>
      <c r="L44" s="39">
        <v>0</v>
      </c>
      <c r="M44" s="39">
        <v>0</v>
      </c>
    </row>
    <row r="45" spans="1:13" ht="31.5" x14ac:dyDescent="0.25">
      <c r="A45" s="31" t="s">
        <v>58</v>
      </c>
      <c r="B45" s="112">
        <v>93113</v>
      </c>
      <c r="C45" s="112" t="s">
        <v>94</v>
      </c>
      <c r="D45" s="28" t="s">
        <v>179</v>
      </c>
      <c r="E45" s="113" t="s">
        <v>118</v>
      </c>
      <c r="F45" s="112" t="s">
        <v>80</v>
      </c>
      <c r="G45" s="112">
        <v>286</v>
      </c>
      <c r="H45" s="31" t="s">
        <v>139</v>
      </c>
      <c r="I45" s="47" t="s">
        <v>154</v>
      </c>
      <c r="J45" s="47" t="s">
        <v>154</v>
      </c>
      <c r="K45" s="39">
        <v>50.62</v>
      </c>
      <c r="L45" s="39">
        <v>0</v>
      </c>
      <c r="M45" s="39">
        <v>0</v>
      </c>
    </row>
    <row r="46" spans="1:13" x14ac:dyDescent="0.25">
      <c r="A46" s="78" t="s">
        <v>58</v>
      </c>
      <c r="B46" s="79">
        <v>11891</v>
      </c>
      <c r="C46" s="79" t="s">
        <v>85</v>
      </c>
      <c r="D46" s="82" t="s">
        <v>163</v>
      </c>
      <c r="E46" s="79" t="s">
        <v>85</v>
      </c>
      <c r="F46" s="79" t="s">
        <v>85</v>
      </c>
      <c r="G46" s="79" t="s">
        <v>85</v>
      </c>
      <c r="H46" s="79" t="s">
        <v>85</v>
      </c>
      <c r="I46" s="79" t="s">
        <v>85</v>
      </c>
      <c r="J46" s="79" t="s">
        <v>85</v>
      </c>
      <c r="K46" s="80">
        <f>K47+K48+K49+K50+K52+K51</f>
        <v>17352.16</v>
      </c>
      <c r="L46" s="80">
        <f t="shared" ref="L46:M46" si="3">L47+L48+L49+L50+L52</f>
        <v>0</v>
      </c>
      <c r="M46" s="80">
        <f t="shared" si="3"/>
        <v>0</v>
      </c>
    </row>
    <row r="47" spans="1:13" ht="36.75" customHeight="1" x14ac:dyDescent="0.25">
      <c r="A47" s="31" t="s">
        <v>58</v>
      </c>
      <c r="B47" s="112">
        <v>11891</v>
      </c>
      <c r="C47" s="102" t="str">
        <f>'[1]Приложение 6 '!E140</f>
        <v>МКУ "Управление по делам ГО и ЧС г. Калининграда"</v>
      </c>
      <c r="D47" s="104" t="str">
        <f>'[1]Приложение 6 '!F140</f>
        <v>Услуги по физической охране</v>
      </c>
      <c r="E47" s="102" t="str">
        <f>'[1]Приложение 6 '!G140</f>
        <v>количество полученных услуг</v>
      </c>
      <c r="F47" s="102" t="s">
        <v>110</v>
      </c>
      <c r="G47" s="102">
        <v>1</v>
      </c>
      <c r="H47" s="31" t="s">
        <v>139</v>
      </c>
      <c r="I47" s="39">
        <v>0</v>
      </c>
      <c r="J47" s="39">
        <v>0</v>
      </c>
      <c r="K47" s="42">
        <v>1027.2</v>
      </c>
      <c r="L47" s="42">
        <f t="shared" ref="L47:M49" si="4">I48</f>
        <v>0</v>
      </c>
      <c r="M47" s="42">
        <f t="shared" si="4"/>
        <v>0</v>
      </c>
    </row>
    <row r="48" spans="1:13" ht="101.25" customHeight="1" x14ac:dyDescent="0.25">
      <c r="A48" s="31" t="s">
        <v>58</v>
      </c>
      <c r="B48" s="112">
        <v>11891</v>
      </c>
      <c r="C48" s="102" t="s">
        <v>170</v>
      </c>
      <c r="D48" s="104" t="s">
        <v>171</v>
      </c>
      <c r="E48" s="102" t="s">
        <v>96</v>
      </c>
      <c r="F48" s="102" t="s">
        <v>110</v>
      </c>
      <c r="G48" s="102">
        <v>1</v>
      </c>
      <c r="H48" s="31" t="s">
        <v>139</v>
      </c>
      <c r="I48" s="39">
        <v>0</v>
      </c>
      <c r="J48" s="39">
        <v>0</v>
      </c>
      <c r="K48" s="42">
        <v>2000</v>
      </c>
      <c r="L48" s="42">
        <f t="shared" si="4"/>
        <v>0</v>
      </c>
      <c r="M48" s="42">
        <f t="shared" si="4"/>
        <v>0</v>
      </c>
    </row>
    <row r="49" spans="1:13" ht="66.75" customHeight="1" x14ac:dyDescent="0.25">
      <c r="A49" s="31" t="s">
        <v>58</v>
      </c>
      <c r="B49" s="112">
        <v>11891</v>
      </c>
      <c r="C49" s="102" t="s">
        <v>112</v>
      </c>
      <c r="D49" s="108" t="str">
        <f>'[1]Приложение 6 '!F148</f>
        <v>Проведение строительно-технической экспертизы многоквартирного дома здания по адресу: г. Калининград, ул. Артиллерийская, 36-38</v>
      </c>
      <c r="E49" s="109" t="str">
        <f>'[1]Приложение 6 '!G148</f>
        <v>количество экспертиз</v>
      </c>
      <c r="F49" s="102" t="s">
        <v>110</v>
      </c>
      <c r="G49" s="102">
        <v>1</v>
      </c>
      <c r="H49" s="31" t="s">
        <v>172</v>
      </c>
      <c r="I49" s="39">
        <v>0</v>
      </c>
      <c r="J49" s="39">
        <v>0</v>
      </c>
      <c r="K49" s="42">
        <v>150</v>
      </c>
      <c r="L49" s="42">
        <f t="shared" si="4"/>
        <v>0</v>
      </c>
      <c r="M49" s="42">
        <f t="shared" si="4"/>
        <v>0</v>
      </c>
    </row>
    <row r="50" spans="1:13" ht="60.75" customHeight="1" x14ac:dyDescent="0.25">
      <c r="A50" s="31" t="s">
        <v>58</v>
      </c>
      <c r="B50" s="112">
        <v>11891</v>
      </c>
      <c r="C50" s="102" t="s">
        <v>112</v>
      </c>
      <c r="D50" s="108" t="str">
        <f>'[1]Приложение 6 '!F152</f>
        <v>Выполнение охранных мероприятий здания по адресу: г. Калининград, ул. Артиллерийская, 36-38</v>
      </c>
      <c r="E50" s="109" t="str">
        <f>'[1]Приложение 6 '!G152</f>
        <v>количество полученных услуг</v>
      </c>
      <c r="F50" s="102" t="s">
        <v>110</v>
      </c>
      <c r="G50" s="102">
        <v>1</v>
      </c>
      <c r="H50" s="31" t="s">
        <v>139</v>
      </c>
      <c r="I50" s="39">
        <v>0</v>
      </c>
      <c r="J50" s="39">
        <v>0</v>
      </c>
      <c r="K50" s="42">
        <v>3113.96</v>
      </c>
      <c r="L50" s="42">
        <f>I52</f>
        <v>0</v>
      </c>
      <c r="M50" s="42">
        <f>J52</f>
        <v>0</v>
      </c>
    </row>
    <row r="51" spans="1:13" ht="39" customHeight="1" x14ac:dyDescent="0.25">
      <c r="A51" s="31" t="s">
        <v>58</v>
      </c>
      <c r="B51" s="112">
        <v>93112</v>
      </c>
      <c r="C51" s="31" t="str">
        <f>'[1]Приложение 6 '!E52</f>
        <v>КГРиЦ</v>
      </c>
      <c r="D51" s="103" t="str">
        <f>'[1]Приложение 6 '!F52</f>
        <v>Закупка видеосистемы</v>
      </c>
      <c r="E51" s="113" t="str">
        <f t="shared" si="1"/>
        <v xml:space="preserve">количество </v>
      </c>
      <c r="F51" s="112" t="str">
        <f>$F$13</f>
        <v>ед.</v>
      </c>
      <c r="G51" s="112">
        <v>1</v>
      </c>
      <c r="H51" s="31" t="s">
        <v>139</v>
      </c>
      <c r="I51" s="47" t="s">
        <v>154</v>
      </c>
      <c r="J51" s="47" t="s">
        <v>154</v>
      </c>
      <c r="K51" s="39">
        <v>311</v>
      </c>
      <c r="L51" s="39">
        <v>0</v>
      </c>
      <c r="M51" s="39">
        <v>0</v>
      </c>
    </row>
    <row r="52" spans="1:13" ht="141.75" x14ac:dyDescent="0.25">
      <c r="A52" s="98" t="s">
        <v>58</v>
      </c>
      <c r="B52" s="112">
        <v>11891</v>
      </c>
      <c r="C52" s="112" t="s">
        <v>162</v>
      </c>
      <c r="D52" s="97" t="s">
        <v>164</v>
      </c>
      <c r="E52" s="113" t="s">
        <v>165</v>
      </c>
      <c r="F52" s="112" t="s">
        <v>69</v>
      </c>
      <c r="G52" s="110">
        <v>198</v>
      </c>
      <c r="H52" s="31" t="s">
        <v>139</v>
      </c>
      <c r="I52" s="39">
        <v>0</v>
      </c>
      <c r="J52" s="39">
        <v>0</v>
      </c>
      <c r="K52" s="39">
        <v>10750</v>
      </c>
      <c r="L52" s="39">
        <v>0</v>
      </c>
      <c r="M52" s="39">
        <v>0</v>
      </c>
    </row>
    <row r="53" spans="1:13" ht="47.25" x14ac:dyDescent="0.25">
      <c r="A53" s="72" t="s">
        <v>59</v>
      </c>
      <c r="B53" s="73" t="s">
        <v>85</v>
      </c>
      <c r="C53" s="73" t="s">
        <v>85</v>
      </c>
      <c r="D53" s="74" t="s">
        <v>102</v>
      </c>
      <c r="E53" s="70" t="s">
        <v>109</v>
      </c>
      <c r="F53" s="75" t="s">
        <v>110</v>
      </c>
      <c r="G53" s="68" t="s">
        <v>153</v>
      </c>
      <c r="H53" s="68" t="s">
        <v>85</v>
      </c>
      <c r="I53" s="68">
        <v>2</v>
      </c>
      <c r="J53" s="68">
        <v>2</v>
      </c>
      <c r="K53" s="71">
        <f>K54</f>
        <v>17157.400000000001</v>
      </c>
      <c r="L53" s="71">
        <f t="shared" ref="L53:M53" si="5">L54</f>
        <v>1683</v>
      </c>
      <c r="M53" s="71">
        <f t="shared" si="5"/>
        <v>1683</v>
      </c>
    </row>
    <row r="54" spans="1:13" ht="47.25" x14ac:dyDescent="0.25">
      <c r="A54" s="78" t="s">
        <v>59</v>
      </c>
      <c r="B54" s="79">
        <v>93111</v>
      </c>
      <c r="C54" s="79" t="s">
        <v>85</v>
      </c>
      <c r="D54" s="81" t="s">
        <v>156</v>
      </c>
      <c r="E54" s="85" t="s">
        <v>109</v>
      </c>
      <c r="F54" s="79" t="s">
        <v>110</v>
      </c>
      <c r="G54" s="79">
        <v>2</v>
      </c>
      <c r="H54" s="79" t="s">
        <v>85</v>
      </c>
      <c r="I54" s="79">
        <v>2</v>
      </c>
      <c r="J54" s="79">
        <v>2</v>
      </c>
      <c r="K54" s="80">
        <f>K55+K56+K58+K59+K60+K61+K57</f>
        <v>17157.400000000001</v>
      </c>
      <c r="L54" s="80">
        <f>L55+L56+L58+L59+L60+L61</f>
        <v>1683</v>
      </c>
      <c r="M54" s="80">
        <f>M55+M56+M58+M59+M60+M61</f>
        <v>1683</v>
      </c>
    </row>
    <row r="55" spans="1:13" ht="47.25" x14ac:dyDescent="0.25">
      <c r="A55" s="31" t="s">
        <v>59</v>
      </c>
      <c r="B55" s="112">
        <v>93111</v>
      </c>
      <c r="C55" s="112" t="s">
        <v>112</v>
      </c>
      <c r="D55" s="35" t="s">
        <v>103</v>
      </c>
      <c r="E55" s="113" t="s">
        <v>104</v>
      </c>
      <c r="F55" s="111" t="s">
        <v>91</v>
      </c>
      <c r="G55" s="112">
        <v>2</v>
      </c>
      <c r="H55" s="31" t="s">
        <v>139</v>
      </c>
      <c r="I55" s="31" t="s">
        <v>153</v>
      </c>
      <c r="J55" s="31" t="s">
        <v>153</v>
      </c>
      <c r="K55" s="39">
        <v>10102.67</v>
      </c>
      <c r="L55" s="39">
        <v>1183</v>
      </c>
      <c r="M55" s="39">
        <v>1183</v>
      </c>
    </row>
    <row r="56" spans="1:13" ht="63" x14ac:dyDescent="0.25">
      <c r="A56" s="31" t="s">
        <v>59</v>
      </c>
      <c r="B56" s="112">
        <v>93111</v>
      </c>
      <c r="C56" s="112" t="s">
        <v>112</v>
      </c>
      <c r="D56" s="35" t="s">
        <v>117</v>
      </c>
      <c r="E56" s="113" t="s">
        <v>104</v>
      </c>
      <c r="F56" s="111" t="s">
        <v>91</v>
      </c>
      <c r="G56" s="112">
        <v>1</v>
      </c>
      <c r="H56" s="31" t="s">
        <v>139</v>
      </c>
      <c r="I56" s="31" t="s">
        <v>151</v>
      </c>
      <c r="J56" s="31" t="s">
        <v>151</v>
      </c>
      <c r="K56" s="39">
        <v>600</v>
      </c>
      <c r="L56" s="39">
        <v>500</v>
      </c>
      <c r="M56" s="39">
        <v>500</v>
      </c>
    </row>
    <row r="57" spans="1:13" ht="31.5" x14ac:dyDescent="0.25">
      <c r="A57" s="31" t="s">
        <v>59</v>
      </c>
      <c r="B57" s="112">
        <v>93111</v>
      </c>
      <c r="C57" s="112" t="s">
        <v>112</v>
      </c>
      <c r="D57" s="35" t="s">
        <v>180</v>
      </c>
      <c r="E57" s="113" t="s">
        <v>181</v>
      </c>
      <c r="F57" s="111" t="s">
        <v>182</v>
      </c>
      <c r="G57" s="112">
        <v>515.79999999999995</v>
      </c>
      <c r="H57" s="31" t="s">
        <v>139</v>
      </c>
      <c r="I57" s="31" t="s">
        <v>154</v>
      </c>
      <c r="J57" s="31" t="s">
        <v>154</v>
      </c>
      <c r="K57" s="39">
        <v>814.96</v>
      </c>
      <c r="L57" s="39">
        <v>0</v>
      </c>
      <c r="M57" s="39">
        <v>0</v>
      </c>
    </row>
    <row r="58" spans="1:13" ht="47.25" x14ac:dyDescent="0.25">
      <c r="A58" s="31" t="s">
        <v>59</v>
      </c>
      <c r="B58" s="112">
        <v>93111</v>
      </c>
      <c r="C58" s="112" t="s">
        <v>94</v>
      </c>
      <c r="D58" s="50" t="s">
        <v>184</v>
      </c>
      <c r="E58" s="113" t="s">
        <v>183</v>
      </c>
      <c r="F58" s="111" t="s">
        <v>91</v>
      </c>
      <c r="G58" s="112">
        <v>2</v>
      </c>
      <c r="H58" s="31" t="s">
        <v>139</v>
      </c>
      <c r="I58" s="31" t="s">
        <v>154</v>
      </c>
      <c r="J58" s="31" t="s">
        <v>154</v>
      </c>
      <c r="K58" s="39">
        <v>200</v>
      </c>
      <c r="L58" s="39">
        <v>0</v>
      </c>
      <c r="M58" s="39">
        <v>0</v>
      </c>
    </row>
    <row r="59" spans="1:13" ht="63" x14ac:dyDescent="0.25">
      <c r="A59" s="31" t="s">
        <v>59</v>
      </c>
      <c r="B59" s="112">
        <v>93111</v>
      </c>
      <c r="C59" s="112" t="s">
        <v>94</v>
      </c>
      <c r="D59" s="50" t="s">
        <v>138</v>
      </c>
      <c r="E59" s="113" t="s">
        <v>96</v>
      </c>
      <c r="F59" s="111" t="s">
        <v>91</v>
      </c>
      <c r="G59" s="112">
        <v>40</v>
      </c>
      <c r="H59" s="31" t="s">
        <v>139</v>
      </c>
      <c r="I59" s="31" t="s">
        <v>154</v>
      </c>
      <c r="J59" s="31" t="s">
        <v>154</v>
      </c>
      <c r="K59" s="39">
        <v>240</v>
      </c>
      <c r="L59" s="39">
        <v>0</v>
      </c>
      <c r="M59" s="39">
        <v>0</v>
      </c>
    </row>
    <row r="60" spans="1:13" ht="94.5" x14ac:dyDescent="0.25">
      <c r="A60" s="31" t="s">
        <v>59</v>
      </c>
      <c r="B60" s="112">
        <v>93111</v>
      </c>
      <c r="C60" s="112" t="s">
        <v>94</v>
      </c>
      <c r="D60" s="50" t="s">
        <v>140</v>
      </c>
      <c r="E60" s="113" t="s">
        <v>96</v>
      </c>
      <c r="F60" s="111" t="s">
        <v>91</v>
      </c>
      <c r="G60" s="112">
        <v>20</v>
      </c>
      <c r="H60" s="31" t="s">
        <v>139</v>
      </c>
      <c r="I60" s="31" t="s">
        <v>154</v>
      </c>
      <c r="J60" s="31" t="s">
        <v>154</v>
      </c>
      <c r="K60" s="39">
        <v>1550.67</v>
      </c>
      <c r="L60" s="39">
        <v>0</v>
      </c>
      <c r="M60" s="39">
        <v>0</v>
      </c>
    </row>
    <row r="61" spans="1:13" ht="31.5" x14ac:dyDescent="0.25">
      <c r="A61" s="31" t="s">
        <v>59</v>
      </c>
      <c r="B61" s="112">
        <v>93111</v>
      </c>
      <c r="C61" s="112" t="s">
        <v>94</v>
      </c>
      <c r="D61" s="50" t="s">
        <v>141</v>
      </c>
      <c r="E61" s="113" t="s">
        <v>96</v>
      </c>
      <c r="F61" s="111" t="s">
        <v>91</v>
      </c>
      <c r="G61" s="112">
        <v>1</v>
      </c>
      <c r="H61" s="31" t="s">
        <v>139</v>
      </c>
      <c r="I61" s="31" t="s">
        <v>154</v>
      </c>
      <c r="J61" s="31" t="s">
        <v>154</v>
      </c>
      <c r="K61" s="39">
        <v>3649.1</v>
      </c>
      <c r="L61" s="39">
        <v>0</v>
      </c>
      <c r="M61" s="39">
        <v>0</v>
      </c>
    </row>
    <row r="62" spans="1:13" ht="47.25" x14ac:dyDescent="0.25">
      <c r="A62" s="68" t="s">
        <v>92</v>
      </c>
      <c r="B62" s="69" t="s">
        <v>85</v>
      </c>
      <c r="C62" s="69" t="s">
        <v>85</v>
      </c>
      <c r="D62" s="76" t="s">
        <v>105</v>
      </c>
      <c r="E62" s="70" t="s">
        <v>157</v>
      </c>
      <c r="F62" s="88" t="s">
        <v>85</v>
      </c>
      <c r="G62" s="69">
        <v>1</v>
      </c>
      <c r="H62" s="68" t="s">
        <v>85</v>
      </c>
      <c r="I62" s="68" t="s">
        <v>151</v>
      </c>
      <c r="J62" s="68" t="s">
        <v>151</v>
      </c>
      <c r="K62" s="71">
        <f>K63</f>
        <v>1748</v>
      </c>
      <c r="L62" s="71">
        <f t="shared" ref="L62:M62" si="6">L63</f>
        <v>1858.8</v>
      </c>
      <c r="M62" s="71">
        <f t="shared" si="6"/>
        <v>1858.8</v>
      </c>
    </row>
    <row r="63" spans="1:13" ht="47.25" x14ac:dyDescent="0.25">
      <c r="A63" s="89" t="s">
        <v>92</v>
      </c>
      <c r="B63" s="90">
        <v>93114</v>
      </c>
      <c r="C63" s="90" t="s">
        <v>85</v>
      </c>
      <c r="D63" s="91" t="s">
        <v>113</v>
      </c>
      <c r="E63" s="92" t="s">
        <v>96</v>
      </c>
      <c r="F63" s="90" t="s">
        <v>85</v>
      </c>
      <c r="G63" s="90">
        <v>3</v>
      </c>
      <c r="H63" s="90" t="s">
        <v>85</v>
      </c>
      <c r="I63" s="90">
        <v>3</v>
      </c>
      <c r="J63" s="90">
        <v>3</v>
      </c>
      <c r="K63" s="93">
        <f t="shared" ref="K63:M63" si="7">K64+K65+K66</f>
        <v>1748</v>
      </c>
      <c r="L63" s="93">
        <f t="shared" si="7"/>
        <v>1858.8</v>
      </c>
      <c r="M63" s="93">
        <f t="shared" si="7"/>
        <v>1858.8</v>
      </c>
    </row>
    <row r="64" spans="1:13" ht="31.5" x14ac:dyDescent="0.25">
      <c r="A64" s="31" t="s">
        <v>92</v>
      </c>
      <c r="B64" s="112">
        <v>93114</v>
      </c>
      <c r="C64" s="112" t="s">
        <v>94</v>
      </c>
      <c r="D64" s="45" t="s">
        <v>114</v>
      </c>
      <c r="E64" s="52" t="s">
        <v>96</v>
      </c>
      <c r="F64" s="112" t="s">
        <v>91</v>
      </c>
      <c r="G64" s="112">
        <v>1</v>
      </c>
      <c r="H64" s="31" t="s">
        <v>139</v>
      </c>
      <c r="I64" s="31" t="s">
        <v>151</v>
      </c>
      <c r="J64" s="31" t="s">
        <v>151</v>
      </c>
      <c r="K64" s="60">
        <v>620</v>
      </c>
      <c r="L64" s="60">
        <v>636</v>
      </c>
      <c r="M64" s="60">
        <v>636</v>
      </c>
    </row>
    <row r="65" spans="1:13" ht="63" x14ac:dyDescent="0.25">
      <c r="A65" s="31" t="s">
        <v>92</v>
      </c>
      <c r="B65" s="112">
        <v>93114</v>
      </c>
      <c r="C65" s="112" t="s">
        <v>94</v>
      </c>
      <c r="D65" s="37" t="s">
        <v>106</v>
      </c>
      <c r="E65" s="52" t="s">
        <v>96</v>
      </c>
      <c r="F65" s="112" t="s">
        <v>91</v>
      </c>
      <c r="G65" s="112">
        <v>1</v>
      </c>
      <c r="H65" s="31" t="s">
        <v>139</v>
      </c>
      <c r="I65" s="31" t="s">
        <v>151</v>
      </c>
      <c r="J65" s="31" t="s">
        <v>151</v>
      </c>
      <c r="K65" s="42">
        <v>336</v>
      </c>
      <c r="L65" s="42">
        <v>358.8</v>
      </c>
      <c r="M65" s="42">
        <v>358.8</v>
      </c>
    </row>
    <row r="66" spans="1:13" ht="47.25" x14ac:dyDescent="0.25">
      <c r="A66" s="31" t="s">
        <v>92</v>
      </c>
      <c r="B66" s="112">
        <v>93114</v>
      </c>
      <c r="C66" s="112" t="s">
        <v>94</v>
      </c>
      <c r="D66" s="37" t="s">
        <v>107</v>
      </c>
      <c r="E66" s="52" t="s">
        <v>96</v>
      </c>
      <c r="F66" s="112" t="s">
        <v>91</v>
      </c>
      <c r="G66" s="112">
        <v>1</v>
      </c>
      <c r="H66" s="31" t="s">
        <v>139</v>
      </c>
      <c r="I66" s="31" t="s">
        <v>151</v>
      </c>
      <c r="J66" s="31" t="s">
        <v>151</v>
      </c>
      <c r="K66" s="42">
        <v>792</v>
      </c>
      <c r="L66" s="42">
        <v>864</v>
      </c>
      <c r="M66" s="42">
        <v>864</v>
      </c>
    </row>
    <row r="69" spans="1:13" x14ac:dyDescent="0.25">
      <c r="C69" s="142"/>
      <c r="D69" s="143"/>
      <c r="E69" s="143"/>
      <c r="F69" s="143"/>
      <c r="G69" s="143"/>
      <c r="H69" s="143"/>
      <c r="I69" s="143"/>
      <c r="J69" s="143"/>
      <c r="K69" s="143"/>
    </row>
  </sheetData>
  <mergeCells count="18">
    <mergeCell ref="H1:M1"/>
    <mergeCell ref="A2:M2"/>
    <mergeCell ref="A4:A7"/>
    <mergeCell ref="B4:B7"/>
    <mergeCell ref="C4:C7"/>
    <mergeCell ref="D4:D7"/>
    <mergeCell ref="E4:J4"/>
    <mergeCell ref="K4:M5"/>
    <mergeCell ref="E5:E7"/>
    <mergeCell ref="F5:F7"/>
    <mergeCell ref="M6:M7"/>
    <mergeCell ref="L6:L7"/>
    <mergeCell ref="C69:K69"/>
    <mergeCell ref="G5:J5"/>
    <mergeCell ref="G6:H6"/>
    <mergeCell ref="I6:I7"/>
    <mergeCell ref="J6:J7"/>
    <mergeCell ref="K6:K7"/>
  </mergeCells>
  <printOptions horizontalCentered="1"/>
  <pageMargins left="0.78740157480314965" right="0.78740157480314965" top="0.19685039370078741" bottom="0.19685039370078741" header="0.31496062992125984" footer="0.31496062992125984"/>
  <pageSetup paperSize="9" scale="56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пример</vt:lpstr>
      <vt:lpstr>квартальный отчет Вариант 1</vt:lpstr>
      <vt:lpstr>Приложение 5</vt:lpstr>
      <vt:lpstr>Приложение 5 (2)</vt:lpstr>
      <vt:lpstr>'Приложение 5'!Заголовки_для_печати</vt:lpstr>
      <vt:lpstr>'Приложение 5 (2)'!Заголовки_для_печати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Local</cp:lastModifiedBy>
  <cp:lastPrinted>2023-11-10T08:28:48Z</cp:lastPrinted>
  <dcterms:created xsi:type="dcterms:W3CDTF">2020-09-17T13:48:54Z</dcterms:created>
  <dcterms:modified xsi:type="dcterms:W3CDTF">2023-11-10T15:33:15Z</dcterms:modified>
</cp:coreProperties>
</file>